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18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1-22\F2F Organizing Through Advocacy\00 Facilitator Resouces\"/>
    </mc:Choice>
  </mc:AlternateContent>
  <xr:revisionPtr revIDLastSave="0" documentId="11_A7E80698A176027281918B8AD8A94DF3F65BC3D4" xr6:coauthVersionLast="47" xr6:coauthVersionMax="47" xr10:uidLastSave="{00000000-0000-0000-0000-000000000000}"/>
  <bookViews>
    <workbookView xWindow="240" yWindow="120" windowWidth="14940" windowHeight="9230" xr2:uid="{00000000-000D-0000-FFFF-FFFF00000000}"/>
  </bookViews>
  <sheets>
    <sheet name="Registrant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2" l="1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</calcChain>
</file>

<file path=xl/sharedStrings.xml><?xml version="1.0" encoding="utf-8"?>
<sst xmlns="http://schemas.openxmlformats.org/spreadsheetml/2006/main" count="358" uniqueCount="201">
  <si>
    <t>Full Name</t>
  </si>
  <si>
    <t>Email Address</t>
  </si>
  <si>
    <t>Company Name</t>
  </si>
  <si>
    <t>Title</t>
  </si>
  <si>
    <t>Invitee/Guest</t>
  </si>
  <si>
    <t>Confirmation Number</t>
  </si>
  <si>
    <t>Registration Type</t>
  </si>
  <si>
    <t>Last Registration Date (GMT-05:00) Eastern [US &amp; Canada]</t>
  </si>
  <si>
    <t>Mobile Phone Number</t>
  </si>
  <si>
    <t>Admission Item</t>
  </si>
  <si>
    <t>Work City</t>
  </si>
  <si>
    <t>Work Address</t>
  </si>
  <si>
    <t>Work Country</t>
  </si>
  <si>
    <t>Work Phone Number</t>
  </si>
  <si>
    <t>Work ZIP/Postal Code</t>
  </si>
  <si>
    <t>Participant</t>
  </si>
  <si>
    <t>NEA Affiliate</t>
  </si>
  <si>
    <t>Andrews, Loranzo</t>
  </si>
  <si>
    <t>andrewsloranzo@gmail.com</t>
  </si>
  <si>
    <t>Arkansas Education Association</t>
  </si>
  <si>
    <t>Uni Serv Director</t>
  </si>
  <si>
    <t>Invitee</t>
  </si>
  <si>
    <t>DBN4FG86GDC</t>
  </si>
  <si>
    <t>UniServ Director</t>
  </si>
  <si>
    <t>8323676365</t>
  </si>
  <si>
    <t>Event Registration</t>
  </si>
  <si>
    <t>Memphis</t>
  </si>
  <si>
    <t>4796 Lakeridge Dr</t>
  </si>
  <si>
    <t>USA</t>
  </si>
  <si>
    <t>225 287 4386</t>
  </si>
  <si>
    <t>38109</t>
  </si>
  <si>
    <t>No</t>
  </si>
  <si>
    <t>Bollwahn, Virginia(Ginny)</t>
  </si>
  <si>
    <t>vbollwahn@mea.org</t>
  </si>
  <si>
    <t>Michigan Education Association</t>
  </si>
  <si>
    <t>6KN85B7LYSZ</t>
  </si>
  <si>
    <t>5172818294</t>
  </si>
  <si>
    <t>5179994001</t>
  </si>
  <si>
    <t>Cheshire, Kathleen</t>
  </si>
  <si>
    <t>kathleen@utahccu.org</t>
  </si>
  <si>
    <t>Utah Education Association</t>
  </si>
  <si>
    <t>Color Country UniServ Director</t>
  </si>
  <si>
    <t>R8NLP355PNW</t>
  </si>
  <si>
    <t>435-229-6246</t>
  </si>
  <si>
    <t>Richfield</t>
  </si>
  <si>
    <t>180 N. Main Street</t>
  </si>
  <si>
    <t>84701</t>
  </si>
  <si>
    <t>Croad, Jim</t>
  </si>
  <si>
    <t>jcroad@lae.org</t>
  </si>
  <si>
    <t>Louisiana Association of Educators</t>
  </si>
  <si>
    <t>69NXD3YNX59</t>
  </si>
  <si>
    <t>(225)573-7745</t>
  </si>
  <si>
    <t>225-573-7745</t>
  </si>
  <si>
    <t>Duff, Karla</t>
  </si>
  <si>
    <t>karla.duff@isea.org</t>
  </si>
  <si>
    <t>Illinois Education Association</t>
  </si>
  <si>
    <t>RVNP7S5J4NM</t>
  </si>
  <si>
    <t>5638809165</t>
  </si>
  <si>
    <t>Iowa State Education Association</t>
  </si>
  <si>
    <t>Erickson, Lydia</t>
  </si>
  <si>
    <t>Libby.erickson@edmn.org</t>
  </si>
  <si>
    <t>Education Minnesota</t>
  </si>
  <si>
    <t>CPN5ZQ6598V</t>
  </si>
  <si>
    <t>6512476249</t>
  </si>
  <si>
    <t>320-235-7220</t>
  </si>
  <si>
    <t>Garcia, Diana</t>
  </si>
  <si>
    <t>diana.garcia@oregoned.org</t>
  </si>
  <si>
    <t>Oregon Education</t>
  </si>
  <si>
    <t>ASK-ESP UniServ Consultant</t>
  </si>
  <si>
    <t>GZNYLB5XW44</t>
  </si>
  <si>
    <t>971-533-3049</t>
  </si>
  <si>
    <t>Oregon Education Association</t>
  </si>
  <si>
    <t>Harte-Dmitriev, Sheila</t>
  </si>
  <si>
    <t>sharte-dmitriev@mseanea.org</t>
  </si>
  <si>
    <t>Maryland State Education</t>
  </si>
  <si>
    <t>8XNJQLNML95</t>
  </si>
  <si>
    <t>410.279.9406</t>
  </si>
  <si>
    <t>Maryland State Education Assn</t>
  </si>
  <si>
    <t>Henrie, Bonilynn</t>
  </si>
  <si>
    <t>Bonilynn.Henrie@myuea.org</t>
  </si>
  <si>
    <t>CGNCLYR4ZJH</t>
  </si>
  <si>
    <t>8016344100</t>
  </si>
  <si>
    <t>801-634-4100</t>
  </si>
  <si>
    <t>Herbener, David</t>
  </si>
  <si>
    <t>davidh@tsta.org</t>
  </si>
  <si>
    <t>Texas State Teachers Association</t>
  </si>
  <si>
    <t>G6NLJBYQVWJ</t>
  </si>
  <si>
    <t>4022385848</t>
  </si>
  <si>
    <t>Hill, Pat</t>
  </si>
  <si>
    <t>phill@veanea.org</t>
  </si>
  <si>
    <t>Virginia Education Association</t>
  </si>
  <si>
    <t>28NFWT4LFXM</t>
  </si>
  <si>
    <t>Non Staff Trainer</t>
  </si>
  <si>
    <t>7039867925</t>
  </si>
  <si>
    <t>Hopkins, Grier</t>
  </si>
  <si>
    <t>grier.hopkins@neaalaska.org</t>
  </si>
  <si>
    <t>Alaska Education Association</t>
  </si>
  <si>
    <t>5RNZPZF3NPT</t>
  </si>
  <si>
    <t>9073472101</t>
  </si>
  <si>
    <t>NEA-Alaska</t>
  </si>
  <si>
    <t>Howard-Smith, Chandra</t>
  </si>
  <si>
    <t>csmith@veanea.org</t>
  </si>
  <si>
    <t>UniServ Director FEA</t>
  </si>
  <si>
    <t>5LN5JWNDBZH</t>
  </si>
  <si>
    <t>18043176581</t>
  </si>
  <si>
    <t>7033527300 ext 772</t>
  </si>
  <si>
    <t>National Education Association</t>
  </si>
  <si>
    <t>Kennedy, Mary</t>
  </si>
  <si>
    <t>maryk@tsta.org</t>
  </si>
  <si>
    <t>TSTA Organizational Development Specialist</t>
  </si>
  <si>
    <t>4LNNBT8WJMX</t>
  </si>
  <si>
    <t>5124845612</t>
  </si>
  <si>
    <t>LeSieur, Tracy</t>
  </si>
  <si>
    <t>tracyl@alaedu.org</t>
  </si>
  <si>
    <t>Alabama Education Association</t>
  </si>
  <si>
    <t>YGN2JYQ574V</t>
  </si>
  <si>
    <t>2056579381</t>
  </si>
  <si>
    <t>Lewis, James</t>
  </si>
  <si>
    <t>james.lewis@myuea.org</t>
  </si>
  <si>
    <t>Non-Member</t>
  </si>
  <si>
    <t>H6N8S7RJHQ4</t>
  </si>
  <si>
    <t>8018336495</t>
  </si>
  <si>
    <t>Lindsey, LeShane</t>
  </si>
  <si>
    <t>Llindsey@veanea.org</t>
  </si>
  <si>
    <t>JMN22PGXYQ3</t>
  </si>
  <si>
    <t>3474247402</t>
  </si>
  <si>
    <t>McCutchan, Micah</t>
  </si>
  <si>
    <t>micah.mccutchan@isea.org</t>
  </si>
  <si>
    <t>P5N7H5L77R3</t>
  </si>
  <si>
    <t>6412780499</t>
  </si>
  <si>
    <t>Nedreberg, Tom</t>
  </si>
  <si>
    <t>tom@myhdu.org</t>
  </si>
  <si>
    <t>UTAH EDUCATION ASSOCIATION</t>
  </si>
  <si>
    <t>V4NCSSYZ8F8</t>
  </si>
  <si>
    <t>8019213356</t>
  </si>
  <si>
    <t>180 N. Main</t>
  </si>
  <si>
    <t>435-896-4890</t>
  </si>
  <si>
    <t>Pulkrabek, Vanessa</t>
  </si>
  <si>
    <t>vanessa.pulkrabek@edmn.org</t>
  </si>
  <si>
    <t>Field Staff</t>
  </si>
  <si>
    <t>F9NW33S3N8F</t>
  </si>
  <si>
    <t>6512476247</t>
  </si>
  <si>
    <t>Bemidji</t>
  </si>
  <si>
    <t>677 Anne. St. NW, Suite E</t>
  </si>
  <si>
    <t>2187515957</t>
  </si>
  <si>
    <t>56601</t>
  </si>
  <si>
    <t>Robinett, Daniel</t>
  </si>
  <si>
    <t>dan.robinett@kea.org</t>
  </si>
  <si>
    <t>Kansas</t>
  </si>
  <si>
    <t>7RNHF2WX8ND</t>
  </si>
  <si>
    <t>6064831161</t>
  </si>
  <si>
    <t>Kentucky Education Association</t>
  </si>
  <si>
    <t>Tufaro, Dolores</t>
  </si>
  <si>
    <t>dtufaro@mea.org</t>
  </si>
  <si>
    <t>MEA Organizational Development Specialist</t>
  </si>
  <si>
    <t>WFNY8K2JDVM</t>
  </si>
  <si>
    <t>2692350409</t>
  </si>
  <si>
    <t>Ware, Cal</t>
  </si>
  <si>
    <t>cware@okea.org</t>
  </si>
  <si>
    <t>Oklahoma</t>
  </si>
  <si>
    <t>MMNLJ5XJ96F</t>
  </si>
  <si>
    <t>4055352144</t>
  </si>
  <si>
    <t>Oklahoma Education Association</t>
  </si>
  <si>
    <t>Whitman, Barbera</t>
  </si>
  <si>
    <t>barb.whitman@myuea.org</t>
  </si>
  <si>
    <t>LSN9RZCMWHN</t>
  </si>
  <si>
    <t>8015647359</t>
  </si>
  <si>
    <t>Whitrack, Renita</t>
  </si>
  <si>
    <t>Rwhitrack@lae.org</t>
  </si>
  <si>
    <t>LXNGZLPK9FH</t>
  </si>
  <si>
    <t>2252816608</t>
  </si>
  <si>
    <t>Baton Rouge</t>
  </si>
  <si>
    <t>8322 One Calias</t>
  </si>
  <si>
    <t>70809</t>
  </si>
  <si>
    <t>Whitter, Herman S.</t>
  </si>
  <si>
    <t>hermanw@cea.org</t>
  </si>
  <si>
    <t>Connecticut</t>
  </si>
  <si>
    <t>CEA Staff</t>
  </si>
  <si>
    <t>W4NHNZWN9BY</t>
  </si>
  <si>
    <t>410-353-9687</t>
  </si>
  <si>
    <t>203-378-2101</t>
  </si>
  <si>
    <t>Connecticut Education Association</t>
  </si>
  <si>
    <t>Williams, Andrew</t>
  </si>
  <si>
    <t>andrew.williams@isea.org</t>
  </si>
  <si>
    <t>UniServ Director/Organizer</t>
  </si>
  <si>
    <t>2ZNLP7QNF2T</t>
  </si>
  <si>
    <t>5152107369</t>
  </si>
  <si>
    <t>Wilson, Lisa</t>
  </si>
  <si>
    <t>lwilson@maetoday.org</t>
  </si>
  <si>
    <t>Mississippi</t>
  </si>
  <si>
    <t>Z4N8NPV33BH</t>
  </si>
  <si>
    <t>6015973593</t>
  </si>
  <si>
    <t>Mississippi Association of Educators</t>
  </si>
  <si>
    <t>Yamanaka, Rae</t>
  </si>
  <si>
    <t>ryamanaka@hsta.org</t>
  </si>
  <si>
    <t>HAWAII STATE TEACHERS ASSOCIATION</t>
  </si>
  <si>
    <t>Member</t>
  </si>
  <si>
    <t>RRNMFY8529F</t>
  </si>
  <si>
    <t>808-365-6979</t>
  </si>
  <si>
    <t>808-935-9301</t>
  </si>
  <si>
    <t>Hawaii State Teachers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</si>
</sst>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8">
    <xf numFmtId="0" fontId="0" fillId="0" borderId="0" xfId="0"/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22" fontId="2" fillId="0" borderId="0" xfId="0" applyNumberFormat="1" applyFont="1"/>
    <xf numFmtId="49" fontId="3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wrapText="1"/>
    </xf>
    <xf numFmtId="22" fontId="2" fillId="2" borderId="0" xfId="0" applyNumberFormat="1" applyFont="1" applyFill="1"/>
    <xf numFmtId="0" fontId="1" fillId="0" borderId="1" xfId="0" applyFont="1" applyBorder="1" applyAlignment="1">
      <alignment vertical="center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30" totalsRowShown="0">
  <autoFilter ref="A1:Q30" xr:uid="{00000000-0009-0000-0100-000001000000}"/>
  <tableColumns count="17">
    <tableColumn id="1" xr3:uid="{00000000-0010-0000-0000-000001000000}" name="Full Name"/>
    <tableColumn id="2" xr3:uid="{00000000-0010-0000-0000-000002000000}" name="Email Address"/>
    <tableColumn id="3" xr3:uid="{00000000-0010-0000-0000-000003000000}" name="Company Name"/>
    <tableColumn id="4" xr3:uid="{00000000-0010-0000-0000-000004000000}" name="Title"/>
    <tableColumn id="5" xr3:uid="{00000000-0010-0000-0000-000005000000}" name="Invitee/Guest"/>
    <tableColumn id="6" xr3:uid="{00000000-0010-0000-0000-000006000000}" name="Confirmation Number"/>
    <tableColumn id="7" xr3:uid="{00000000-0010-0000-0000-000007000000}" name="Registration Type"/>
    <tableColumn id="8" xr3:uid="{00000000-0010-0000-0000-000008000000}" name="Last Registration Date (GMT-05:00) Eastern [US &amp; Canada]"/>
    <tableColumn id="9" xr3:uid="{00000000-0010-0000-0000-000009000000}" name="Mobile Phone Number"/>
    <tableColumn id="10" xr3:uid="{00000000-0010-0000-0000-00000A000000}" name="Admission Item"/>
    <tableColumn id="11" xr3:uid="{00000000-0010-0000-0000-00000B000000}" name="Work City"/>
    <tableColumn id="12" xr3:uid="{00000000-0010-0000-0000-00000C000000}" name="Work Address"/>
    <tableColumn id="13" xr3:uid="{00000000-0010-0000-0000-00000D000000}" name="Work Country"/>
    <tableColumn id="14" xr3:uid="{00000000-0010-0000-0000-00000E000000}" name="Work Phone Number"/>
    <tableColumn id="15" xr3:uid="{00000000-0010-0000-0000-00000F000000}" name="Work ZIP/Postal Code"/>
    <tableColumn id="16" xr3:uid="{00000000-0010-0000-0000-000010000000}" name="Participant"/>
    <tableColumn id="17" xr3:uid="{00000000-0010-0000-0000-000011000000}" name="NEA Affiliat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cvent.com/subscribers/events2/Invitee/InviteeDetails?evtstub=b6a5acf0-9786-46f4-951f-8dffe02db869&amp;inviteestub=203c9360-1908-4137-9ca8-430b510e0d81" TargetMode="External"/><Relationship Id="rId13" Type="http://schemas.openxmlformats.org/officeDocument/2006/relationships/hyperlink" Target="https://app.cvent.com/subscribers/events2/Invitee/InviteeDetails?evtstub=b6a5acf0-9786-46f4-951f-8dffe02db869&amp;inviteestub=374d9608-d225-4401-b48c-bb8598de2f35" TargetMode="External"/><Relationship Id="rId18" Type="http://schemas.openxmlformats.org/officeDocument/2006/relationships/hyperlink" Target="https://app.cvent.com/subscribers/events2/Invitee/InviteeDetails?evtstub=b6a5acf0-9786-46f4-951f-8dffe02db869&amp;inviteestub=c04c7b54-381b-4de5-adb8-7c926f1eb979" TargetMode="External"/><Relationship Id="rId26" Type="http://schemas.openxmlformats.org/officeDocument/2006/relationships/hyperlink" Target="https://app.cvent.com/subscribers/events2/Invitee/InviteeDetails?evtstub=b6a5acf0-9786-46f4-951f-8dffe02db869&amp;inviteestub=ef254ec9-0198-49ec-bfe4-4aae1d4d08dc" TargetMode="External"/><Relationship Id="rId3" Type="http://schemas.openxmlformats.org/officeDocument/2006/relationships/hyperlink" Target="https://app.cvent.com/subscribers/events2/Invitee/InviteeDetails?evtstub=b6a5acf0-9786-46f4-951f-8dffe02db869&amp;inviteestub=08ad52f0-03e4-4109-bc63-8ca71059f28e" TargetMode="External"/><Relationship Id="rId21" Type="http://schemas.openxmlformats.org/officeDocument/2006/relationships/hyperlink" Target="https://app.cvent.com/subscribers/events2/Invitee/InviteeDetails?evtstub=b6a5acf0-9786-46f4-951f-8dffe02db869&amp;inviteestub=6fc3054e-bcec-4b4e-bdb6-812c8036863f" TargetMode="External"/><Relationship Id="rId7" Type="http://schemas.openxmlformats.org/officeDocument/2006/relationships/hyperlink" Target="https://app.cvent.com/subscribers/events2/Invitee/InviteeDetails?evtstub=b6a5acf0-9786-46f4-951f-8dffe02db869&amp;inviteestub=71106db6-e0c0-49e5-a10c-5f5fb7f8fa64" TargetMode="External"/><Relationship Id="rId12" Type="http://schemas.openxmlformats.org/officeDocument/2006/relationships/hyperlink" Target="https://app.cvent.com/subscribers/events2/Invitee/InviteeDetails?evtstub=b6a5acf0-9786-46f4-951f-8dffe02db869&amp;inviteestub=bf2c5bc1-8b83-49c9-bc64-4a6353d7932c" TargetMode="External"/><Relationship Id="rId17" Type="http://schemas.openxmlformats.org/officeDocument/2006/relationships/hyperlink" Target="https://app.cvent.com/subscribers/events2/Invitee/InviteeDetails?evtstub=b6a5acf0-9786-46f4-951f-8dffe02db869&amp;inviteestub=83f63c8e-483c-466f-b615-9fe2d31bcde1" TargetMode="External"/><Relationship Id="rId25" Type="http://schemas.openxmlformats.org/officeDocument/2006/relationships/hyperlink" Target="https://app.cvent.com/subscribers/events2/Invitee/InviteeDetails?evtstub=b6a5acf0-9786-46f4-951f-8dffe02db869&amp;inviteestub=e7561d3a-a08a-40ed-b6aa-8db05e3b4db8" TargetMode="External"/><Relationship Id="rId2" Type="http://schemas.openxmlformats.org/officeDocument/2006/relationships/hyperlink" Target="https://app.cvent.com/subscribers/events2/Invitee/InviteeDetails?evtstub=b6a5acf0-9786-46f4-951f-8dffe02db869&amp;inviteestub=7bdce329-5625-43b5-9b35-4271dd2caf87" TargetMode="External"/><Relationship Id="rId16" Type="http://schemas.openxmlformats.org/officeDocument/2006/relationships/hyperlink" Target="https://app.cvent.com/subscribers/events2/Invitee/InviteeDetails?evtstub=b6a5acf0-9786-46f4-951f-8dffe02db869&amp;inviteestub=62135dcc-86d8-4ade-9242-aa0d98f20bbf" TargetMode="External"/><Relationship Id="rId20" Type="http://schemas.openxmlformats.org/officeDocument/2006/relationships/hyperlink" Target="https://app.cvent.com/subscribers/events2/Invitee/InviteeDetails?evtstub=b6a5acf0-9786-46f4-951f-8dffe02db869&amp;inviteestub=e60aae9c-2c95-405f-b2b9-127056f90fda" TargetMode="External"/><Relationship Id="rId29" Type="http://schemas.openxmlformats.org/officeDocument/2006/relationships/hyperlink" Target="https://app.cvent.com/subscribers/events2/Invitee/InviteeDetails?evtstub=b6a5acf0-9786-46f4-951f-8dffe02db869&amp;inviteestub=64415ae2-ef22-4191-96f2-7b5da4aa1196" TargetMode="External"/><Relationship Id="rId1" Type="http://schemas.openxmlformats.org/officeDocument/2006/relationships/hyperlink" Target="https://app.cvent.com/subscribers/events2/Invitee/InviteeDetails?evtstub=b6a5acf0-9786-46f4-951f-8dffe02db869&amp;inviteestub=e21df835-5c80-41ca-82ad-d418b38631e4" TargetMode="External"/><Relationship Id="rId6" Type="http://schemas.openxmlformats.org/officeDocument/2006/relationships/hyperlink" Target="https://app.cvent.com/subscribers/events2/Invitee/InviteeDetails?evtstub=b6a5acf0-9786-46f4-951f-8dffe02db869&amp;inviteestub=2f258935-4caa-4d97-8155-b49d52dde19f" TargetMode="External"/><Relationship Id="rId11" Type="http://schemas.openxmlformats.org/officeDocument/2006/relationships/hyperlink" Target="https://app.cvent.com/subscribers/events2/Invitee/InviteeDetails?evtstub=b6a5acf0-9786-46f4-951f-8dffe02db869&amp;inviteestub=3f93747f-2baf-41e0-b4eb-26c7a2c6e511" TargetMode="External"/><Relationship Id="rId24" Type="http://schemas.openxmlformats.org/officeDocument/2006/relationships/hyperlink" Target="https://app.cvent.com/subscribers/events2/Invitee/InviteeDetails?evtstub=b6a5acf0-9786-46f4-951f-8dffe02db869&amp;inviteestub=869cdb94-e792-42c7-a65c-d296527cb290" TargetMode="External"/><Relationship Id="rId5" Type="http://schemas.openxmlformats.org/officeDocument/2006/relationships/hyperlink" Target="https://app.cvent.com/subscribers/events2/Invitee/InviteeDetails?evtstub=b6a5acf0-9786-46f4-951f-8dffe02db869&amp;inviteestub=83c3533c-501a-4945-ab66-0d10df9cf8be" TargetMode="External"/><Relationship Id="rId15" Type="http://schemas.openxmlformats.org/officeDocument/2006/relationships/hyperlink" Target="https://app.cvent.com/subscribers/events2/Invitee/InviteeDetails?evtstub=b6a5acf0-9786-46f4-951f-8dffe02db869&amp;inviteestub=6c4c0d90-9d78-49d8-8376-40d958a7baf8" TargetMode="External"/><Relationship Id="rId23" Type="http://schemas.openxmlformats.org/officeDocument/2006/relationships/hyperlink" Target="https://app.cvent.com/subscribers/events2/Invitee/InviteeDetails?evtstub=b6a5acf0-9786-46f4-951f-8dffe02db869&amp;inviteestub=7f300a1e-daa4-4956-9700-3e8f5df578e9" TargetMode="External"/><Relationship Id="rId28" Type="http://schemas.openxmlformats.org/officeDocument/2006/relationships/hyperlink" Target="https://app.cvent.com/subscribers/events2/Invitee/InviteeDetails?evtstub=b6a5acf0-9786-46f4-951f-8dffe02db869&amp;inviteestub=2ec066be-209e-440c-a257-a20b06c31f50" TargetMode="External"/><Relationship Id="rId10" Type="http://schemas.openxmlformats.org/officeDocument/2006/relationships/hyperlink" Target="https://app.cvent.com/subscribers/events2/Invitee/InviteeDetails?evtstub=b6a5acf0-9786-46f4-951f-8dffe02db869&amp;inviteestub=7dd67b91-a5a6-4d38-8b59-942d11ab7379" TargetMode="External"/><Relationship Id="rId19" Type="http://schemas.openxmlformats.org/officeDocument/2006/relationships/hyperlink" Target="https://app.cvent.com/subscribers/events2/Invitee/InviteeDetails?evtstub=b6a5acf0-9786-46f4-951f-8dffe02db869&amp;inviteestub=f0bd04ca-1ce7-4228-9e86-116e064e7a1d" TargetMode="External"/><Relationship Id="rId4" Type="http://schemas.openxmlformats.org/officeDocument/2006/relationships/hyperlink" Target="https://app.cvent.com/subscribers/events2/Invitee/InviteeDetails?evtstub=b6a5acf0-9786-46f4-951f-8dffe02db869&amp;inviteestub=84a22845-5390-470d-8d93-0ef3395c6794" TargetMode="External"/><Relationship Id="rId9" Type="http://schemas.openxmlformats.org/officeDocument/2006/relationships/hyperlink" Target="https://app.cvent.com/subscribers/events2/Invitee/InviteeDetails?evtstub=b6a5acf0-9786-46f4-951f-8dffe02db869&amp;inviteestub=bd4bb5d9-8348-4bc9-834e-20967ba73de0" TargetMode="External"/><Relationship Id="rId14" Type="http://schemas.openxmlformats.org/officeDocument/2006/relationships/hyperlink" Target="https://app.cvent.com/subscribers/events2/Invitee/InviteeDetails?evtstub=b6a5acf0-9786-46f4-951f-8dffe02db869&amp;inviteestub=89c9d95a-6a50-4cbf-a3d2-f85cf0311b9a" TargetMode="External"/><Relationship Id="rId22" Type="http://schemas.openxmlformats.org/officeDocument/2006/relationships/hyperlink" Target="https://app.cvent.com/subscribers/events2/Invitee/InviteeDetails?evtstub=b6a5acf0-9786-46f4-951f-8dffe02db869&amp;inviteestub=bae258c2-9620-4a37-93fd-d98f74aaf5cc" TargetMode="External"/><Relationship Id="rId27" Type="http://schemas.openxmlformats.org/officeDocument/2006/relationships/hyperlink" Target="https://app.cvent.com/subscribers/events2/Invitee/InviteeDetails?evtstub=b6a5acf0-9786-46f4-951f-8dffe02db869&amp;inviteestub=63ebe2d9-9c50-4c32-8442-cff287c7dcb6" TargetMode="External"/><Relationship Id="rId30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A5" workbookViewId="0">
      <selection activeCell="B2" sqref="A2:B14"/>
    </sheetView>
  </sheetViews>
  <sheetFormatPr defaultRowHeight="12.6"/>
  <cols>
    <col min="1" max="1" width="35.5703125" customWidth="1"/>
    <col min="2" max="11" width="27.42578125" customWidth="1"/>
    <col min="12" max="12" width="82.28515625" customWidth="1"/>
    <col min="13" max="17" width="27.42578125" customWidth="1"/>
  </cols>
  <sheetData>
    <row r="1" spans="1:17" ht="5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</row>
    <row r="2" spans="1:17" ht="30.95">
      <c r="A2" s="1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3">
        <f>DATE(2021,11,19)+TIME(14,8,45)</f>
        <v>44519.589409722219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19</v>
      </c>
    </row>
    <row r="3" spans="1:17" ht="30.95">
      <c r="A3" s="1" t="s">
        <v>32</v>
      </c>
      <c r="B3" s="2" t="s">
        <v>33</v>
      </c>
      <c r="C3" s="2" t="s">
        <v>34</v>
      </c>
      <c r="D3" s="2" t="s">
        <v>23</v>
      </c>
      <c r="E3" s="2" t="s">
        <v>21</v>
      </c>
      <c r="F3" s="2" t="s">
        <v>35</v>
      </c>
      <c r="G3" s="2" t="s">
        <v>23</v>
      </c>
      <c r="H3" s="3">
        <f>DATE(2021,11,22)+TIME(8,12,13)</f>
        <v>44522.341817129629</v>
      </c>
      <c r="I3" s="2" t="s">
        <v>36</v>
      </c>
      <c r="J3" s="2" t="s">
        <v>25</v>
      </c>
      <c r="K3" s="2"/>
      <c r="L3" s="2"/>
      <c r="M3" s="2" t="s">
        <v>28</v>
      </c>
      <c r="N3" s="2" t="s">
        <v>37</v>
      </c>
      <c r="O3" s="2"/>
      <c r="P3" s="2" t="s">
        <v>31</v>
      </c>
      <c r="Q3" s="2" t="s">
        <v>34</v>
      </c>
    </row>
    <row r="4" spans="1:17" ht="30.95">
      <c r="A4" s="4" t="s">
        <v>38</v>
      </c>
      <c r="B4" s="5" t="s">
        <v>39</v>
      </c>
      <c r="C4" s="5" t="s">
        <v>40</v>
      </c>
      <c r="D4" s="5" t="s">
        <v>41</v>
      </c>
      <c r="E4" s="5" t="s">
        <v>21</v>
      </c>
      <c r="F4" s="5" t="s">
        <v>42</v>
      </c>
      <c r="G4" s="5" t="s">
        <v>23</v>
      </c>
      <c r="H4" s="6">
        <f>DATE(2021,11,22)+TIME(18,34,40)</f>
        <v>44522.774074074077</v>
      </c>
      <c r="I4" s="5" t="s">
        <v>43</v>
      </c>
      <c r="J4" s="5" t="s">
        <v>25</v>
      </c>
      <c r="K4" s="5" t="s">
        <v>44</v>
      </c>
      <c r="L4" s="5" t="s">
        <v>45</v>
      </c>
      <c r="M4" s="5" t="s">
        <v>28</v>
      </c>
      <c r="N4" s="5" t="s">
        <v>43</v>
      </c>
      <c r="O4" s="5" t="s">
        <v>46</v>
      </c>
      <c r="P4" s="5" t="s">
        <v>31</v>
      </c>
      <c r="Q4" s="5" t="s">
        <v>40</v>
      </c>
    </row>
    <row r="5" spans="1:17" ht="30.95">
      <c r="A5" s="1" t="s">
        <v>47</v>
      </c>
      <c r="B5" s="2" t="s">
        <v>48</v>
      </c>
      <c r="C5" s="2" t="s">
        <v>49</v>
      </c>
      <c r="D5" s="2" t="s">
        <v>23</v>
      </c>
      <c r="E5" s="2" t="s">
        <v>21</v>
      </c>
      <c r="F5" s="2" t="s">
        <v>50</v>
      </c>
      <c r="G5" s="2" t="s">
        <v>23</v>
      </c>
      <c r="H5" s="3">
        <f>DATE(2021,12,6)+TIME(18,25,9)</f>
        <v>44536.767465277779</v>
      </c>
      <c r="I5" s="2" t="s">
        <v>51</v>
      </c>
      <c r="J5" s="2" t="s">
        <v>25</v>
      </c>
      <c r="K5" s="2"/>
      <c r="L5" s="2"/>
      <c r="M5" s="2"/>
      <c r="N5" s="2" t="s">
        <v>52</v>
      </c>
      <c r="O5" s="2"/>
      <c r="P5" s="2" t="s">
        <v>31</v>
      </c>
      <c r="Q5" s="2" t="s">
        <v>49</v>
      </c>
    </row>
    <row r="6" spans="1:17" ht="30.95">
      <c r="A6" s="4" t="s">
        <v>53</v>
      </c>
      <c r="B6" s="5" t="s">
        <v>54</v>
      </c>
      <c r="C6" s="5" t="s">
        <v>55</v>
      </c>
      <c r="D6" s="5"/>
      <c r="E6" s="5" t="s">
        <v>21</v>
      </c>
      <c r="F6" s="5" t="s">
        <v>56</v>
      </c>
      <c r="G6" s="5" t="s">
        <v>23</v>
      </c>
      <c r="H6" s="6">
        <f>DATE(2021,12,17)+TIME(22,8,2)</f>
        <v>44547.92224537037</v>
      </c>
      <c r="I6" s="5" t="s">
        <v>57</v>
      </c>
      <c r="J6" s="5" t="s">
        <v>25</v>
      </c>
      <c r="K6" s="5"/>
      <c r="L6" s="5"/>
      <c r="M6" s="5"/>
      <c r="N6" s="5"/>
      <c r="O6" s="5"/>
      <c r="P6" s="5" t="s">
        <v>31</v>
      </c>
      <c r="Q6" s="5" t="s">
        <v>58</v>
      </c>
    </row>
    <row r="7" spans="1:17" ht="15.6">
      <c r="A7" s="1" t="s">
        <v>59</v>
      </c>
      <c r="B7" s="2" t="s">
        <v>60</v>
      </c>
      <c r="C7" s="2" t="s">
        <v>61</v>
      </c>
      <c r="D7" s="2"/>
      <c r="E7" s="2" t="s">
        <v>21</v>
      </c>
      <c r="F7" s="2" t="s">
        <v>62</v>
      </c>
      <c r="G7" s="2" t="s">
        <v>23</v>
      </c>
      <c r="H7" s="3">
        <f>DATE(2021,11,19)+TIME(15,8,40)</f>
        <v>44519.631018518521</v>
      </c>
      <c r="I7" s="2" t="s">
        <v>63</v>
      </c>
      <c r="J7" s="2" t="s">
        <v>25</v>
      </c>
      <c r="K7" s="2"/>
      <c r="L7" s="2"/>
      <c r="M7" s="2"/>
      <c r="N7" s="2" t="s">
        <v>64</v>
      </c>
      <c r="O7" s="2"/>
      <c r="P7" s="2" t="s">
        <v>31</v>
      </c>
      <c r="Q7" s="2" t="s">
        <v>61</v>
      </c>
    </row>
    <row r="8" spans="1:17" ht="30.95">
      <c r="A8" s="1" t="s">
        <v>65</v>
      </c>
      <c r="B8" s="2" t="s">
        <v>66</v>
      </c>
      <c r="C8" s="2" t="s">
        <v>67</v>
      </c>
      <c r="D8" s="2" t="s">
        <v>68</v>
      </c>
      <c r="E8" s="2" t="s">
        <v>21</v>
      </c>
      <c r="F8" s="2" t="s">
        <v>69</v>
      </c>
      <c r="G8" s="2" t="s">
        <v>23</v>
      </c>
      <c r="H8" s="3">
        <f>DATE(2022,1,3)+TIME(21,33,26)</f>
        <v>44564.898217592592</v>
      </c>
      <c r="I8" s="2" t="s">
        <v>70</v>
      </c>
      <c r="J8" s="2" t="s">
        <v>25</v>
      </c>
      <c r="K8" s="2"/>
      <c r="L8" s="2"/>
      <c r="M8" s="2"/>
      <c r="N8" s="2"/>
      <c r="O8" s="2"/>
      <c r="P8" s="2" t="s">
        <v>31</v>
      </c>
      <c r="Q8" s="2" t="s">
        <v>71</v>
      </c>
    </row>
    <row r="9" spans="1:17" ht="30.95">
      <c r="A9" s="4" t="s">
        <v>72</v>
      </c>
      <c r="B9" s="5" t="s">
        <v>73</v>
      </c>
      <c r="C9" s="5" t="s">
        <v>74</v>
      </c>
      <c r="D9" s="5"/>
      <c r="E9" s="5" t="s">
        <v>21</v>
      </c>
      <c r="F9" s="5" t="s">
        <v>75</v>
      </c>
      <c r="G9" s="5" t="s">
        <v>23</v>
      </c>
      <c r="H9" s="6">
        <f>DATE(2021,12,6)+TIME(0,16,49)</f>
        <v>44536.011678240742</v>
      </c>
      <c r="I9" s="5" t="s">
        <v>76</v>
      </c>
      <c r="J9" s="5" t="s">
        <v>25</v>
      </c>
      <c r="K9" s="5"/>
      <c r="L9" s="5"/>
      <c r="M9" s="5"/>
      <c r="N9" s="5"/>
      <c r="O9" s="5"/>
      <c r="P9" s="5" t="s">
        <v>31</v>
      </c>
      <c r="Q9" s="5" t="s">
        <v>77</v>
      </c>
    </row>
    <row r="10" spans="1:17" ht="15.6">
      <c r="A10" s="1" t="s">
        <v>78</v>
      </c>
      <c r="B10" s="2" t="s">
        <v>79</v>
      </c>
      <c r="C10" s="2" t="s">
        <v>40</v>
      </c>
      <c r="D10" s="2" t="s">
        <v>23</v>
      </c>
      <c r="E10" s="2" t="s">
        <v>21</v>
      </c>
      <c r="F10" s="2" t="s">
        <v>80</v>
      </c>
      <c r="G10" s="2" t="s">
        <v>23</v>
      </c>
      <c r="H10" s="3">
        <f>DATE(2021,11,30)+TIME(17,3,9)</f>
        <v>44530.710520833331</v>
      </c>
      <c r="I10" s="2" t="s">
        <v>81</v>
      </c>
      <c r="J10" s="2" t="s">
        <v>25</v>
      </c>
      <c r="K10" s="2"/>
      <c r="L10" s="2"/>
      <c r="M10" s="2"/>
      <c r="N10" s="2" t="s">
        <v>82</v>
      </c>
      <c r="O10" s="2"/>
      <c r="P10" s="2" t="s">
        <v>31</v>
      </c>
      <c r="Q10" s="2" t="s">
        <v>40</v>
      </c>
    </row>
    <row r="11" spans="1:17" ht="30.95">
      <c r="A11" s="4" t="s">
        <v>83</v>
      </c>
      <c r="B11" s="5" t="s">
        <v>84</v>
      </c>
      <c r="C11" s="5" t="s">
        <v>85</v>
      </c>
      <c r="D11" s="5"/>
      <c r="E11" s="5" t="s">
        <v>21</v>
      </c>
      <c r="F11" s="5" t="s">
        <v>86</v>
      </c>
      <c r="G11" s="5" t="s">
        <v>23</v>
      </c>
      <c r="H11" s="6">
        <f>DATE(2021,12,6)+TIME(11,4,34)</f>
        <v>44536.461504629631</v>
      </c>
      <c r="I11" s="5" t="s">
        <v>87</v>
      </c>
      <c r="J11" s="5" t="s">
        <v>25</v>
      </c>
      <c r="K11" s="5"/>
      <c r="L11" s="5"/>
      <c r="M11" s="5"/>
      <c r="N11" s="5"/>
      <c r="O11" s="5"/>
      <c r="P11" s="5" t="s">
        <v>31</v>
      </c>
      <c r="Q11" s="5" t="s">
        <v>85</v>
      </c>
    </row>
    <row r="12" spans="1:17" ht="30.95">
      <c r="A12" s="1" t="s">
        <v>88</v>
      </c>
      <c r="B12" s="2" t="s">
        <v>89</v>
      </c>
      <c r="C12" s="2" t="s">
        <v>90</v>
      </c>
      <c r="D12" s="2" t="s">
        <v>23</v>
      </c>
      <c r="E12" s="2" t="s">
        <v>21</v>
      </c>
      <c r="F12" s="2" t="s">
        <v>91</v>
      </c>
      <c r="G12" s="2" t="s">
        <v>92</v>
      </c>
      <c r="H12" s="3">
        <f>DATE(2021,11,22)+TIME(10,3,30)</f>
        <v>44522.41909722222</v>
      </c>
      <c r="I12" s="2" t="s">
        <v>93</v>
      </c>
      <c r="J12" s="2" t="s">
        <v>25</v>
      </c>
      <c r="K12" s="2"/>
      <c r="L12" s="2"/>
      <c r="M12" s="2"/>
      <c r="N12" s="2"/>
      <c r="O12" s="2"/>
      <c r="P12" s="2" t="s">
        <v>31</v>
      </c>
      <c r="Q12" s="2" t="s">
        <v>90</v>
      </c>
    </row>
    <row r="13" spans="1:17" ht="15.6">
      <c r="A13" s="1" t="s">
        <v>94</v>
      </c>
      <c r="B13" s="2" t="s">
        <v>95</v>
      </c>
      <c r="C13" s="2" t="s">
        <v>96</v>
      </c>
      <c r="D13" s="2"/>
      <c r="E13" s="2" t="s">
        <v>21</v>
      </c>
      <c r="F13" s="2" t="s">
        <v>97</v>
      </c>
      <c r="G13" s="2" t="s">
        <v>23</v>
      </c>
      <c r="H13" s="3">
        <f>DATE(2021,12,2)+TIME(16,54,19)</f>
        <v>44532.704386574071</v>
      </c>
      <c r="I13" s="2" t="s">
        <v>98</v>
      </c>
      <c r="J13" s="2" t="s">
        <v>25</v>
      </c>
      <c r="K13" s="2"/>
      <c r="L13" s="2"/>
      <c r="M13" s="2"/>
      <c r="N13" s="2"/>
      <c r="O13" s="2"/>
      <c r="P13" s="2" t="s">
        <v>31</v>
      </c>
      <c r="Q13" s="2" t="s">
        <v>99</v>
      </c>
    </row>
    <row r="14" spans="1:17" ht="30.95">
      <c r="A14" s="4" t="s">
        <v>100</v>
      </c>
      <c r="B14" s="5" t="s">
        <v>101</v>
      </c>
      <c r="C14" s="5" t="s">
        <v>90</v>
      </c>
      <c r="D14" s="5" t="s">
        <v>102</v>
      </c>
      <c r="E14" s="5" t="s">
        <v>21</v>
      </c>
      <c r="F14" s="5" t="s">
        <v>103</v>
      </c>
      <c r="G14" s="5" t="s">
        <v>23</v>
      </c>
      <c r="H14" s="6">
        <f>DATE(2021,11,29)+TIME(8,36,28)</f>
        <v>44529.358657407407</v>
      </c>
      <c r="I14" s="5" t="s">
        <v>104</v>
      </c>
      <c r="J14" s="5" t="s">
        <v>25</v>
      </c>
      <c r="K14" s="5"/>
      <c r="L14" s="5"/>
      <c r="M14" s="5"/>
      <c r="N14" s="5" t="s">
        <v>105</v>
      </c>
      <c r="O14" s="5"/>
      <c r="P14" s="5" t="s">
        <v>31</v>
      </c>
      <c r="Q14" s="5" t="s">
        <v>106</v>
      </c>
    </row>
    <row r="15" spans="1:17" ht="30.95">
      <c r="A15" s="4" t="s">
        <v>107</v>
      </c>
      <c r="B15" s="5" t="s">
        <v>108</v>
      </c>
      <c r="C15" s="5" t="s">
        <v>85</v>
      </c>
      <c r="D15" s="5" t="s">
        <v>109</v>
      </c>
      <c r="E15" s="5" t="s">
        <v>21</v>
      </c>
      <c r="F15" s="5" t="s">
        <v>110</v>
      </c>
      <c r="G15" s="5" t="s">
        <v>23</v>
      </c>
      <c r="H15" s="6">
        <f>DATE(2021,12,8)+TIME(15,27,51)</f>
        <v>44538.64434027778</v>
      </c>
      <c r="I15" s="5" t="s">
        <v>111</v>
      </c>
      <c r="J15" s="5" t="s">
        <v>25</v>
      </c>
      <c r="K15" s="5"/>
      <c r="L15" s="5"/>
      <c r="M15" s="5"/>
      <c r="N15" s="5"/>
      <c r="O15" s="5"/>
      <c r="P15" s="5" t="s">
        <v>31</v>
      </c>
      <c r="Q15" s="5" t="s">
        <v>85</v>
      </c>
    </row>
    <row r="16" spans="1:17" ht="30.95">
      <c r="A16" s="4" t="s">
        <v>112</v>
      </c>
      <c r="B16" s="5" t="s">
        <v>113</v>
      </c>
      <c r="C16" s="5" t="s">
        <v>114</v>
      </c>
      <c r="D16" s="5"/>
      <c r="E16" s="5" t="s">
        <v>21</v>
      </c>
      <c r="F16" s="5" t="s">
        <v>115</v>
      </c>
      <c r="G16" s="5" t="s">
        <v>23</v>
      </c>
      <c r="H16" s="6">
        <f>DATE(2021,12,8)+TIME(11,6,2)</f>
        <v>44538.462523148148</v>
      </c>
      <c r="I16" s="5" t="s">
        <v>116</v>
      </c>
      <c r="J16" s="5" t="s">
        <v>25</v>
      </c>
      <c r="K16" s="5"/>
      <c r="L16" s="5"/>
      <c r="M16" s="5"/>
      <c r="N16" s="5"/>
      <c r="O16" s="5"/>
      <c r="P16" s="5" t="s">
        <v>31</v>
      </c>
      <c r="Q16" s="5" t="s">
        <v>114</v>
      </c>
    </row>
    <row r="17" spans="1:17" ht="15.6">
      <c r="A17" s="1" t="s">
        <v>117</v>
      </c>
      <c r="B17" s="2" t="s">
        <v>118</v>
      </c>
      <c r="C17" s="2" t="s">
        <v>40</v>
      </c>
      <c r="D17" s="2" t="s">
        <v>119</v>
      </c>
      <c r="E17" s="2" t="s">
        <v>21</v>
      </c>
      <c r="F17" s="2" t="s">
        <v>120</v>
      </c>
      <c r="G17" s="2" t="s">
        <v>23</v>
      </c>
      <c r="H17" s="3">
        <f>DATE(2021,11,22)+TIME(14,44,7)</f>
        <v>44522.613969907405</v>
      </c>
      <c r="I17" s="2" t="s">
        <v>121</v>
      </c>
      <c r="J17" s="2" t="s">
        <v>25</v>
      </c>
      <c r="K17" s="2"/>
      <c r="L17" s="2"/>
      <c r="M17" s="2"/>
      <c r="N17" s="2" t="s">
        <v>121</v>
      </c>
      <c r="O17" s="2"/>
      <c r="P17" s="2" t="s">
        <v>31</v>
      </c>
      <c r="Q17" s="2" t="s">
        <v>40</v>
      </c>
    </row>
    <row r="18" spans="1:17" ht="30.95">
      <c r="A18" s="4" t="s">
        <v>122</v>
      </c>
      <c r="B18" s="5" t="s">
        <v>123</v>
      </c>
      <c r="C18" s="5" t="s">
        <v>90</v>
      </c>
      <c r="D18" s="5"/>
      <c r="E18" s="5" t="s">
        <v>21</v>
      </c>
      <c r="F18" s="5" t="s">
        <v>124</v>
      </c>
      <c r="G18" s="5" t="s">
        <v>23</v>
      </c>
      <c r="H18" s="6">
        <f>DATE(2021,12,6)+TIME(13,3,49)</f>
        <v>44536.544317129628</v>
      </c>
      <c r="I18" s="5" t="s">
        <v>125</v>
      </c>
      <c r="J18" s="5" t="s">
        <v>25</v>
      </c>
      <c r="K18" s="5"/>
      <c r="L18" s="5"/>
      <c r="M18" s="5"/>
      <c r="N18" s="5"/>
      <c r="O18" s="5"/>
      <c r="P18" s="5" t="s">
        <v>31</v>
      </c>
      <c r="Q18" s="5" t="s">
        <v>90</v>
      </c>
    </row>
    <row r="19" spans="1:17" ht="30.95">
      <c r="A19" s="1" t="s">
        <v>126</v>
      </c>
      <c r="B19" s="2" t="s">
        <v>127</v>
      </c>
      <c r="C19" s="2" t="s">
        <v>55</v>
      </c>
      <c r="D19" s="2"/>
      <c r="E19" s="2" t="s">
        <v>21</v>
      </c>
      <c r="F19" s="2" t="s">
        <v>128</v>
      </c>
      <c r="G19" s="2" t="s">
        <v>23</v>
      </c>
      <c r="H19" s="3">
        <f>DATE(2022,3,10)+TIME(11,34,32)</f>
        <v>44630.482314814813</v>
      </c>
      <c r="I19" s="2" t="s">
        <v>129</v>
      </c>
      <c r="J19" s="2" t="s">
        <v>25</v>
      </c>
      <c r="K19" s="2"/>
      <c r="L19" s="2"/>
      <c r="M19" s="2"/>
      <c r="N19" s="2"/>
      <c r="O19" s="2"/>
      <c r="P19" s="2" t="s">
        <v>31</v>
      </c>
      <c r="Q19" s="2" t="s">
        <v>58</v>
      </c>
    </row>
    <row r="20" spans="1:17" ht="30.95">
      <c r="A20" s="1" t="s">
        <v>130</v>
      </c>
      <c r="B20" s="2" t="s">
        <v>131</v>
      </c>
      <c r="C20" s="2" t="s">
        <v>132</v>
      </c>
      <c r="D20" s="2" t="s">
        <v>23</v>
      </c>
      <c r="E20" s="2" t="s">
        <v>21</v>
      </c>
      <c r="F20" s="2" t="s">
        <v>133</v>
      </c>
      <c r="G20" s="2" t="s">
        <v>23</v>
      </c>
      <c r="H20" s="3">
        <f>DATE(2021,12,1)+TIME(14,19,33)</f>
        <v>44531.596909722219</v>
      </c>
      <c r="I20" s="2" t="s">
        <v>134</v>
      </c>
      <c r="J20" s="2" t="s">
        <v>25</v>
      </c>
      <c r="K20" s="2" t="s">
        <v>44</v>
      </c>
      <c r="L20" s="2" t="s">
        <v>135</v>
      </c>
      <c r="M20" s="2" t="s">
        <v>28</v>
      </c>
      <c r="N20" s="2" t="s">
        <v>136</v>
      </c>
      <c r="O20" s="2" t="s">
        <v>46</v>
      </c>
      <c r="P20" s="2" t="s">
        <v>31</v>
      </c>
      <c r="Q20" s="2" t="s">
        <v>40</v>
      </c>
    </row>
    <row r="21" spans="1:17" ht="30.95">
      <c r="A21" s="4" t="s">
        <v>137</v>
      </c>
      <c r="B21" s="5" t="s">
        <v>138</v>
      </c>
      <c r="C21" s="5" t="s">
        <v>61</v>
      </c>
      <c r="D21" s="5" t="s">
        <v>139</v>
      </c>
      <c r="E21" s="5" t="s">
        <v>21</v>
      </c>
      <c r="F21" s="5" t="s">
        <v>140</v>
      </c>
      <c r="G21" s="5" t="s">
        <v>23</v>
      </c>
      <c r="H21" s="6">
        <f>DATE(2021,11,19)+TIME(15,38,44)</f>
        <v>44519.651898148149</v>
      </c>
      <c r="I21" s="5" t="s">
        <v>141</v>
      </c>
      <c r="J21" s="5" t="s">
        <v>25</v>
      </c>
      <c r="K21" s="5" t="s">
        <v>142</v>
      </c>
      <c r="L21" s="5" t="s">
        <v>143</v>
      </c>
      <c r="M21" s="5" t="s">
        <v>28</v>
      </c>
      <c r="N21" s="5" t="s">
        <v>144</v>
      </c>
      <c r="O21" s="5" t="s">
        <v>145</v>
      </c>
      <c r="P21" s="5" t="s">
        <v>31</v>
      </c>
      <c r="Q21" s="5" t="s">
        <v>61</v>
      </c>
    </row>
    <row r="22" spans="1:17" ht="30.95">
      <c r="A22" s="1" t="s">
        <v>146</v>
      </c>
      <c r="B22" s="2" t="s">
        <v>147</v>
      </c>
      <c r="C22" s="2" t="s">
        <v>148</v>
      </c>
      <c r="D22" s="2"/>
      <c r="E22" s="2" t="s">
        <v>21</v>
      </c>
      <c r="F22" s="2" t="s">
        <v>149</v>
      </c>
      <c r="G22" s="2" t="s">
        <v>23</v>
      </c>
      <c r="H22" s="3">
        <f>DATE(2021,11,22)+TIME(13,2,4)</f>
        <v>44522.54310185185</v>
      </c>
      <c r="I22" s="2" t="s">
        <v>150</v>
      </c>
      <c r="J22" s="2" t="s">
        <v>25</v>
      </c>
      <c r="K22" s="2"/>
      <c r="L22" s="2"/>
      <c r="M22" s="2"/>
      <c r="N22" s="2"/>
      <c r="O22" s="2"/>
      <c r="P22" s="2" t="s">
        <v>31</v>
      </c>
      <c r="Q22" s="2" t="s">
        <v>151</v>
      </c>
    </row>
    <row r="23" spans="1:17" ht="30.95">
      <c r="A23" s="4" t="s">
        <v>152</v>
      </c>
      <c r="B23" s="5" t="s">
        <v>153</v>
      </c>
      <c r="C23" s="5" t="s">
        <v>34</v>
      </c>
      <c r="D23" s="5" t="s">
        <v>154</v>
      </c>
      <c r="E23" s="5" t="s">
        <v>21</v>
      </c>
      <c r="F23" s="5" t="s">
        <v>155</v>
      </c>
      <c r="G23" s="5" t="s">
        <v>23</v>
      </c>
      <c r="H23" s="6">
        <f>DATE(2021,12,3)+TIME(16,2,56)</f>
        <v>44533.668703703705</v>
      </c>
      <c r="I23" s="5" t="s">
        <v>156</v>
      </c>
      <c r="J23" s="5" t="s">
        <v>25</v>
      </c>
      <c r="K23" s="5"/>
      <c r="L23" s="5"/>
      <c r="M23" s="5"/>
      <c r="N23" s="5"/>
      <c r="O23" s="5"/>
      <c r="P23" s="5" t="s">
        <v>31</v>
      </c>
      <c r="Q23" s="5" t="s">
        <v>34</v>
      </c>
    </row>
    <row r="24" spans="1:17" ht="30.95">
      <c r="A24" s="1" t="s">
        <v>157</v>
      </c>
      <c r="B24" s="2" t="s">
        <v>158</v>
      </c>
      <c r="C24" s="2" t="s">
        <v>159</v>
      </c>
      <c r="D24" s="2"/>
      <c r="E24" s="2" t="s">
        <v>21</v>
      </c>
      <c r="F24" s="2" t="s">
        <v>160</v>
      </c>
      <c r="G24" s="2" t="s">
        <v>23</v>
      </c>
      <c r="H24" s="3">
        <f>DATE(2021,11,29)+TIME(13,17,34)</f>
        <v>44529.553865740738</v>
      </c>
      <c r="I24" s="2" t="s">
        <v>161</v>
      </c>
      <c r="J24" s="2" t="s">
        <v>25</v>
      </c>
      <c r="K24" s="2"/>
      <c r="L24" s="2"/>
      <c r="M24" s="2"/>
      <c r="N24" s="2"/>
      <c r="O24" s="2"/>
      <c r="P24" s="2" t="s">
        <v>31</v>
      </c>
      <c r="Q24" s="2" t="s">
        <v>162</v>
      </c>
    </row>
    <row r="25" spans="1:17" ht="15.6">
      <c r="A25" s="4" t="s">
        <v>163</v>
      </c>
      <c r="B25" s="5" t="s">
        <v>164</v>
      </c>
      <c r="C25" s="5"/>
      <c r="D25" s="5"/>
      <c r="E25" s="5" t="s">
        <v>21</v>
      </c>
      <c r="F25" s="5" t="s">
        <v>165</v>
      </c>
      <c r="G25" s="5" t="s">
        <v>23</v>
      </c>
      <c r="H25" s="6">
        <f>DATE(2021,12,10)+TIME(12,52,8)</f>
        <v>44540.536203703705</v>
      </c>
      <c r="I25" s="5" t="s">
        <v>166</v>
      </c>
      <c r="J25" s="5" t="s">
        <v>25</v>
      </c>
      <c r="K25" s="5"/>
      <c r="L25" s="5"/>
      <c r="M25" s="5"/>
      <c r="N25" s="5"/>
      <c r="O25" s="5"/>
      <c r="P25" s="5" t="s">
        <v>31</v>
      </c>
      <c r="Q25" s="5" t="s">
        <v>40</v>
      </c>
    </row>
    <row r="26" spans="1:17" ht="30.95">
      <c r="A26" s="1" t="s">
        <v>167</v>
      </c>
      <c r="B26" s="2" t="s">
        <v>168</v>
      </c>
      <c r="C26" s="2" t="s">
        <v>49</v>
      </c>
      <c r="D26" s="2" t="s">
        <v>23</v>
      </c>
      <c r="E26" s="2" t="s">
        <v>21</v>
      </c>
      <c r="F26" s="2" t="s">
        <v>169</v>
      </c>
      <c r="G26" s="2" t="s">
        <v>23</v>
      </c>
      <c r="H26" s="3">
        <f>DATE(2021,12,6)+TIME(10,30,15)</f>
        <v>44536.437673611108</v>
      </c>
      <c r="I26" s="2" t="s">
        <v>170</v>
      </c>
      <c r="J26" s="2" t="s">
        <v>25</v>
      </c>
      <c r="K26" s="2" t="s">
        <v>171</v>
      </c>
      <c r="L26" s="2" t="s">
        <v>172</v>
      </c>
      <c r="M26" s="2" t="s">
        <v>28</v>
      </c>
      <c r="N26" s="2" t="s">
        <v>170</v>
      </c>
      <c r="O26" s="2" t="s">
        <v>173</v>
      </c>
      <c r="P26" s="2" t="s">
        <v>31</v>
      </c>
      <c r="Q26" s="2" t="s">
        <v>49</v>
      </c>
    </row>
    <row r="27" spans="1:17" ht="30.95">
      <c r="A27" s="4" t="s">
        <v>174</v>
      </c>
      <c r="B27" s="5" t="s">
        <v>175</v>
      </c>
      <c r="C27" s="5" t="s">
        <v>176</v>
      </c>
      <c r="D27" s="5" t="s">
        <v>177</v>
      </c>
      <c r="E27" s="5" t="s">
        <v>21</v>
      </c>
      <c r="F27" s="5" t="s">
        <v>178</v>
      </c>
      <c r="G27" s="5" t="s">
        <v>23</v>
      </c>
      <c r="H27" s="6">
        <f>DATE(2021,11,20)+TIME(6,23,0)</f>
        <v>44520.265972222223</v>
      </c>
      <c r="I27" s="5" t="s">
        <v>179</v>
      </c>
      <c r="J27" s="5" t="s">
        <v>25</v>
      </c>
      <c r="K27" s="5"/>
      <c r="L27" s="5"/>
      <c r="M27" s="5"/>
      <c r="N27" s="5" t="s">
        <v>180</v>
      </c>
      <c r="O27" s="5"/>
      <c r="P27" s="5" t="s">
        <v>31</v>
      </c>
      <c r="Q27" s="5" t="s">
        <v>181</v>
      </c>
    </row>
    <row r="28" spans="1:17" ht="30.95">
      <c r="A28" s="1" t="s">
        <v>182</v>
      </c>
      <c r="B28" s="2" t="s">
        <v>183</v>
      </c>
      <c r="C28" s="2" t="s">
        <v>55</v>
      </c>
      <c r="D28" s="2" t="s">
        <v>184</v>
      </c>
      <c r="E28" s="2" t="s">
        <v>21</v>
      </c>
      <c r="F28" s="2" t="s">
        <v>185</v>
      </c>
      <c r="G28" s="2" t="s">
        <v>23</v>
      </c>
      <c r="H28" s="3">
        <f>DATE(2022,3,10)+TIME(12,52,42)</f>
        <v>44630.536597222221</v>
      </c>
      <c r="I28" s="2" t="s">
        <v>186</v>
      </c>
      <c r="J28" s="2" t="s">
        <v>25</v>
      </c>
      <c r="K28" s="2"/>
      <c r="L28" s="2"/>
      <c r="M28" s="2"/>
      <c r="N28" s="2"/>
      <c r="O28" s="2"/>
      <c r="P28" s="2" t="s">
        <v>31</v>
      </c>
      <c r="Q28" s="2" t="s">
        <v>58</v>
      </c>
    </row>
    <row r="29" spans="1:17" ht="30.95">
      <c r="A29" s="4" t="s">
        <v>187</v>
      </c>
      <c r="B29" s="5" t="s">
        <v>188</v>
      </c>
      <c r="C29" s="5" t="s">
        <v>189</v>
      </c>
      <c r="D29" s="5" t="s">
        <v>23</v>
      </c>
      <c r="E29" s="5" t="s">
        <v>21</v>
      </c>
      <c r="F29" s="5" t="s">
        <v>190</v>
      </c>
      <c r="G29" s="5" t="s">
        <v>23</v>
      </c>
      <c r="H29" s="6">
        <f>DATE(2021,11,19)+TIME(14,11,32)</f>
        <v>44519.59134259259</v>
      </c>
      <c r="I29" s="5" t="s">
        <v>191</v>
      </c>
      <c r="J29" s="5" t="s">
        <v>25</v>
      </c>
      <c r="K29" s="5"/>
      <c r="L29" s="5"/>
      <c r="M29" s="5"/>
      <c r="N29" s="5"/>
      <c r="O29" s="5"/>
      <c r="P29" s="5" t="s">
        <v>31</v>
      </c>
      <c r="Q29" s="5" t="s">
        <v>192</v>
      </c>
    </row>
    <row r="30" spans="1:17" ht="30.95">
      <c r="A30" s="1" t="s">
        <v>193</v>
      </c>
      <c r="B30" s="2" t="s">
        <v>194</v>
      </c>
      <c r="C30" s="2" t="s">
        <v>195</v>
      </c>
      <c r="D30" s="2" t="s">
        <v>196</v>
      </c>
      <c r="E30" s="2" t="s">
        <v>21</v>
      </c>
      <c r="F30" s="2" t="s">
        <v>197</v>
      </c>
      <c r="G30" s="2" t="s">
        <v>23</v>
      </c>
      <c r="H30" s="3">
        <f>DATE(2021,11,24)+TIME(12,47,12)</f>
        <v>44524.532777777778</v>
      </c>
      <c r="I30" s="2" t="s">
        <v>198</v>
      </c>
      <c r="J30" s="2" t="s">
        <v>25</v>
      </c>
      <c r="K30" s="2"/>
      <c r="L30" s="2"/>
      <c r="M30" s="2"/>
      <c r="N30" s="2" t="s">
        <v>199</v>
      </c>
      <c r="O30" s="2"/>
      <c r="P30" s="2" t="s">
        <v>31</v>
      </c>
      <c r="Q30" s="2" t="s">
        <v>200</v>
      </c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</hyperlinks>
  <pageMargins left="0.75" right="0.75" top="1" bottom="1" header="0.5" footer="0.5"/>
  <pageSetup orientation="portrait"/>
  <headerFooter alignWithMargins="0"/>
  <tableParts count="1">
    <tablePart r:id="rId3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  <Section xmlns="05627597-0322-42fc-bc19-1d0dde15c69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B8A98C-C421-43B3-B7D2-96E9E5941A95}"/>
</file>

<file path=customXml/itemProps2.xml><?xml version="1.0" encoding="utf-8"?>
<ds:datastoreItem xmlns:ds="http://schemas.openxmlformats.org/officeDocument/2006/customXml" ds:itemID="{4B4F78B8-B9BC-40FD-8F8D-CB97F2B4905D}"/>
</file>

<file path=customXml/itemProps3.xml><?xml version="1.0" encoding="utf-8"?>
<ds:datastoreItem xmlns:ds="http://schemas.openxmlformats.org/officeDocument/2006/customXml" ds:itemID="{5E41B57C-DB44-405F-952B-9AC5C7F0FD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Williams, Chad</cp:lastModifiedBy>
  <cp:revision/>
  <dcterms:created xsi:type="dcterms:W3CDTF">2024-04-30T14:17:21Z</dcterms:created>
  <dcterms:modified xsi:type="dcterms:W3CDTF">2024-04-30T14:17:21Z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