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29"/>
  <workbookPr/>
  <mc:AlternateContent xmlns:mc="http://schemas.openxmlformats.org/markup-compatibility/2006">
    <mc:Choice Requires="x15">
      <x15ac:absPath xmlns:x15ac="http://schemas.microsoft.com/office/spreadsheetml/2010/11/ac" url="C:\Users\PZANDERS\Downloads\"/>
    </mc:Choice>
  </mc:AlternateContent>
  <xr:revisionPtr revIDLastSave="0" documentId="11_4456A3152251DBD4A1EB372E0BB5803E9539DED7" xr6:coauthVersionLast="47" xr6:coauthVersionMax="47" xr10:uidLastSave="{00000000-0000-0000-0000-000000000000}"/>
  <bookViews>
    <workbookView xWindow="0" yWindow="0" windowWidth="22560" windowHeight="11130" xr2:uid="{00000000-000D-0000-FFFF-FFFF00000000}"/>
  </bookViews>
  <sheets>
    <sheet name="Registrants" sheetId="5" r:id="rId1"/>
  </sheets>
  <calcPr calcId="162913"/>
</workbook>
</file>

<file path=xl/calcChain.xml><?xml version="1.0" encoding="utf-8"?>
<calcChain xmlns="http://schemas.openxmlformats.org/spreadsheetml/2006/main">
  <c r="G36" i="5" l="1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</calcChain>
</file>

<file path=xl/sharedStrings.xml><?xml version="1.0" encoding="utf-8"?>
<sst xmlns="http://schemas.openxmlformats.org/spreadsheetml/2006/main" count="251" uniqueCount="164">
  <si>
    <t>Back to Table of Contents</t>
  </si>
  <si>
    <t>Registrants</t>
  </si>
  <si>
    <t>Full Name</t>
  </si>
  <si>
    <t>Email Address</t>
  </si>
  <si>
    <t>Mobile Phone Number</t>
  </si>
  <si>
    <t>NEA Affiliate</t>
  </si>
  <si>
    <t>Title</t>
  </si>
  <si>
    <t>Registration Type</t>
  </si>
  <si>
    <t>Last Registration Date (GMT-05:00) Eastern [US &amp; Canada]</t>
  </si>
  <si>
    <t>Admission Item</t>
  </si>
  <si>
    <t>Work City</t>
  </si>
  <si>
    <t>Work Address</t>
  </si>
  <si>
    <t>Work Country</t>
  </si>
  <si>
    <t>Work Phone Number</t>
  </si>
  <si>
    <t>Work ZIP/Postal Code</t>
  </si>
  <si>
    <t>Armil, Sean</t>
  </si>
  <si>
    <t>seanarmil@floridaea.org</t>
  </si>
  <si>
    <t>7275991672</t>
  </si>
  <si>
    <t>Florida Education Association</t>
  </si>
  <si>
    <t>Participant</t>
  </si>
  <si>
    <t>Event Registration</t>
  </si>
  <si>
    <t>Beck, Jamie</t>
  </si>
  <si>
    <t>jamie.beck@floridaea.org</t>
  </si>
  <si>
    <t>904-826-6847</t>
  </si>
  <si>
    <t>Beichert, Marybeth</t>
  </si>
  <si>
    <t>mbeichert@njea.org</t>
  </si>
  <si>
    <t>7323001127</t>
  </si>
  <si>
    <t>New Jersey Education Association</t>
  </si>
  <si>
    <t>Associate Director Government Relations</t>
  </si>
  <si>
    <t>609-599-4561</t>
  </si>
  <si>
    <t>Bishop, Katie</t>
  </si>
  <si>
    <t>kbishop@washingtonea.org</t>
  </si>
  <si>
    <t>4254576934</t>
  </si>
  <si>
    <t>Washington Education Association</t>
  </si>
  <si>
    <t>UniServ Director</t>
  </si>
  <si>
    <t>Facilitators</t>
  </si>
  <si>
    <t>2537979659</t>
  </si>
  <si>
    <t>Bouton, Bryan</t>
  </si>
  <si>
    <t>bryan.bouton@floridaea.org</t>
  </si>
  <si>
    <t>19412680230</t>
  </si>
  <si>
    <t>Brown, Rachel</t>
  </si>
  <si>
    <t>rbrown@coloradoea.org</t>
  </si>
  <si>
    <t>405-820-3760</t>
  </si>
  <si>
    <t>Colorado Education Association</t>
  </si>
  <si>
    <t>Cannon, Wendy</t>
  </si>
  <si>
    <t>wendy.cannon@dsea.org</t>
  </si>
  <si>
    <t>3025381261</t>
  </si>
  <si>
    <t>Delaware State Education Association</t>
  </si>
  <si>
    <t>Director of Local Association and Membership Growth and Development</t>
  </si>
  <si>
    <t>3027345834</t>
  </si>
  <si>
    <t>Castillo-Kesper, Alexandra</t>
  </si>
  <si>
    <t>alexandra.castillo-kesper@nysut.org</t>
  </si>
  <si>
    <t>12134403324</t>
  </si>
  <si>
    <t>New York State United Teachers</t>
  </si>
  <si>
    <t>Dan, Melissa</t>
  </si>
  <si>
    <t>melissa.dan@floridaea.org</t>
  </si>
  <si>
    <t>5617135136</t>
  </si>
  <si>
    <t>National Education Association</t>
  </si>
  <si>
    <t>Labor Relations Consultant</t>
  </si>
  <si>
    <t>Davis, Julianna</t>
  </si>
  <si>
    <t>jdavis@ista-in.org</t>
  </si>
  <si>
    <t>18122199661</t>
  </si>
  <si>
    <t>Indiana State Teachers Association</t>
  </si>
  <si>
    <t>UniServ Organizer</t>
  </si>
  <si>
    <t>Drumm, Thomas</t>
  </si>
  <si>
    <t>thomas.drumm@nysut.org</t>
  </si>
  <si>
    <t>16072442917</t>
  </si>
  <si>
    <t>Duff, Karla</t>
  </si>
  <si>
    <t>karla.duff@isea.org</t>
  </si>
  <si>
    <t>5638809165</t>
  </si>
  <si>
    <t>Iowa State Education Association</t>
  </si>
  <si>
    <t>Dulis, Kathy</t>
  </si>
  <si>
    <t>kathy.dulis@dsea.org</t>
  </si>
  <si>
    <t>302-535-0841</t>
  </si>
  <si>
    <t>Dykhuis, Jesse</t>
  </si>
  <si>
    <t>jesse.dykhuis@edmn.org</t>
  </si>
  <si>
    <t>6124810830</t>
  </si>
  <si>
    <t>Education Minnesota</t>
  </si>
  <si>
    <t>E Jones, Eric</t>
  </si>
  <si>
    <t>ejones@njea.org</t>
  </si>
  <si>
    <t>6464040998</t>
  </si>
  <si>
    <t>Faculty</t>
  </si>
  <si>
    <t>Gardner, Jennifer</t>
  </si>
  <si>
    <t>jgardner@wyoea.org</t>
  </si>
  <si>
    <t>13072742104</t>
  </si>
  <si>
    <t>Wyoming Education Association</t>
  </si>
  <si>
    <t>Northwest Uniserv Director</t>
  </si>
  <si>
    <t>Powell</t>
  </si>
  <si>
    <t>322 Lane 13</t>
  </si>
  <si>
    <t>USA</t>
  </si>
  <si>
    <t>82435</t>
  </si>
  <si>
    <t>Gutierrez, Michelle</t>
  </si>
  <si>
    <t>mgutierrez@nea.org</t>
  </si>
  <si>
    <t>202-746-2937</t>
  </si>
  <si>
    <t>Organizational Specialist</t>
  </si>
  <si>
    <t>NEA Headquarters Staff</t>
  </si>
  <si>
    <t>Hayward</t>
  </si>
  <si>
    <t>22306 City Center Drive_x000D_
D328</t>
  </si>
  <si>
    <t>2027462937</t>
  </si>
  <si>
    <t>94541</t>
  </si>
  <si>
    <t>Hart, Misty</t>
  </si>
  <si>
    <t>mhart@coloradoea.org</t>
  </si>
  <si>
    <t>720-305-3147</t>
  </si>
  <si>
    <t>Hoffman, Mark</t>
  </si>
  <si>
    <t>MHoffman@mea.org</t>
  </si>
  <si>
    <t>7346242066</t>
  </si>
  <si>
    <t>Michigan Education Association</t>
  </si>
  <si>
    <t>Organizational Development Specialist</t>
  </si>
  <si>
    <t>734-624-2066</t>
  </si>
  <si>
    <t>Holmes, Ellen</t>
  </si>
  <si>
    <t>Eholmes@nea.org</t>
  </si>
  <si>
    <t>2076605589</t>
  </si>
  <si>
    <t>Non-Member</t>
  </si>
  <si>
    <t>Pittsfield</t>
  </si>
  <si>
    <t>3 Canaan Road</t>
  </si>
  <si>
    <t>04967</t>
  </si>
  <si>
    <t>Johnson, Zachary</t>
  </si>
  <si>
    <t>zjohnson@coloradoea.org</t>
  </si>
  <si>
    <t>9708881646</t>
  </si>
  <si>
    <t>Lytie, Kristin</t>
  </si>
  <si>
    <t>lytiek@weac.org</t>
  </si>
  <si>
    <t>19203603530</t>
  </si>
  <si>
    <t>Wisconsin Education Assn Council</t>
  </si>
  <si>
    <t>Green Bay</t>
  </si>
  <si>
    <t>1136 N. Military Ave.</t>
  </si>
  <si>
    <t>54303</t>
  </si>
  <si>
    <t>MacFawn, Jim</t>
  </si>
  <si>
    <t>james.macfawn@nysut.org</t>
  </si>
  <si>
    <t>15185065622</t>
  </si>
  <si>
    <t>Martin, Kate</t>
  </si>
  <si>
    <t>kmartin@coloradoea.org</t>
  </si>
  <si>
    <t>17206263255</t>
  </si>
  <si>
    <t>McCutchan, Micah</t>
  </si>
  <si>
    <t>micah.mccutchan@isea.org</t>
  </si>
  <si>
    <t>6412780499</t>
  </si>
  <si>
    <t>Medina, Karla</t>
  </si>
  <si>
    <t>kmedina@nea.org</t>
  </si>
  <si>
    <t>2028227923</t>
  </si>
  <si>
    <t>Senior Program</t>
  </si>
  <si>
    <t>Washington</t>
  </si>
  <si>
    <t>1201 16th Street NW</t>
  </si>
  <si>
    <t>20036</t>
  </si>
  <si>
    <t>Roe, Jason</t>
  </si>
  <si>
    <t>Jroe@mceanea.org</t>
  </si>
  <si>
    <t>443-254-8943</t>
  </si>
  <si>
    <t>Maryland State Education Assn</t>
  </si>
  <si>
    <t>Smith-Rossiter, Liz</t>
  </si>
  <si>
    <t>elizabeth.smith-rossiter@nysut.org</t>
  </si>
  <si>
    <t>17165107256</t>
  </si>
  <si>
    <t>SPAULDING, SUSAN</t>
  </si>
  <si>
    <t>SUSAN.SPAULDING@FLORIDAEA.ORG</t>
  </si>
  <si>
    <t>7272097994</t>
  </si>
  <si>
    <t>Staab, John</t>
  </si>
  <si>
    <t>jstaab@njea.org</t>
  </si>
  <si>
    <t>6094175469</t>
  </si>
  <si>
    <t>Field Representative</t>
  </si>
  <si>
    <t>Tufaro, Dolores</t>
  </si>
  <si>
    <t>Dtufaro@mea.org</t>
  </si>
  <si>
    <t>2692350409</t>
  </si>
  <si>
    <t>MEA Organizational Development Specialist</t>
  </si>
  <si>
    <t>Williams, Andrew</t>
  </si>
  <si>
    <t>andrew.williams@isea.org</t>
  </si>
  <si>
    <t>5152107369</t>
  </si>
  <si>
    <t>UniServ Director/Organizer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</si>
</sst>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color theme="1"/>
      <name val="Arial"/>
      <family val="2"/>
    </font>
    <font>
      <u/>
      <sz val="12"/>
      <color rgb="FF0000FF"/>
      <name val="Calibri"/>
      <family val="2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Calibri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0">
    <xf numFmtId="0" fontId="0" fillId="0" borderId="0" xfId="0"/>
    <xf numFmtId="0" fontId="5" fillId="0" borderId="0" xfId="0" applyFont="1"/>
    <xf numFmtId="22" fontId="3" fillId="0" borderId="0" xfId="0" applyNumberFormat="1" applyFont="1"/>
    <xf numFmtId="22" fontId="3" fillId="2" borderId="0" xfId="0" applyNumberFormat="1" applyFont="1" applyFill="1"/>
    <xf numFmtId="0" fontId="4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wrapText="1"/>
    </xf>
    <xf numFmtId="49" fontId="3" fillId="2" borderId="0" xfId="0" applyNumberFormat="1" applyFont="1" applyFill="1" applyAlignment="1">
      <alignment wrapText="1"/>
    </xf>
    <xf numFmtId="0" fontId="2" fillId="0" borderId="0" xfId="0" applyFont="1" applyAlignment="1">
      <alignment vertical="center"/>
    </xf>
    <xf numFmtId="49" fontId="1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30" formatCode="@"/>
      <fill>
        <patternFill patternType="solid">
          <fgColor indexed="64"/>
          <bgColor rgb="FFEDEDED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30" formatCode="@"/>
      <fill>
        <patternFill patternType="solid">
          <fgColor indexed="64"/>
          <bgColor rgb="FFEDEDED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4:M36" totalsRowShown="0">
  <autoFilter ref="A4:M36" xr:uid="{00000000-0009-0000-0100-000003000000}"/>
  <tableColumns count="13">
    <tableColumn id="1" xr3:uid="{00000000-0010-0000-0000-000001000000}" name="Full Name"/>
    <tableColumn id="2" xr3:uid="{00000000-0010-0000-0000-000002000000}" name="Email Address"/>
    <tableColumn id="5" xr3:uid="{00000000-0010-0000-0000-000005000000}" name="Mobile Phone Number" dataDxfId="1"/>
    <tableColumn id="3" xr3:uid="{00000000-0010-0000-0000-000003000000}" name="NEA Affiliate" dataDxfId="0"/>
    <tableColumn id="4" xr3:uid="{00000000-0010-0000-0000-000004000000}" name="Title"/>
    <tableColumn id="8" xr3:uid="{00000000-0010-0000-0000-000008000000}" name="Registration Type"/>
    <tableColumn id="9" xr3:uid="{00000000-0010-0000-0000-000009000000}" name="Last Registration Date (GMT-05:00) Eastern [US &amp; Canada]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vent.com/subscribers/events2/Invitee/InviteeDetails?evtstub=02eec156-b2cf-44c6-ae17-5f4580fa0dcc&amp;inviteestub=1a2c711a-4e9b-4f70-a92a-bebc808f4902" TargetMode="External"/><Relationship Id="rId18" Type="http://schemas.openxmlformats.org/officeDocument/2006/relationships/hyperlink" Target="https://app.cvent.com/subscribers/events2/Invitee/InviteeDetails?evtstub=02eec156-b2cf-44c6-ae17-5f4580fa0dcc&amp;inviteestub=b68e88d0-bad6-4175-ab91-d501fcef870d" TargetMode="External"/><Relationship Id="rId26" Type="http://schemas.openxmlformats.org/officeDocument/2006/relationships/hyperlink" Target="https://app.cvent.com/subscribers/events2/Invitee/InviteeDetails?evtstub=02eec156-b2cf-44c6-ae17-5f4580fa0dcc&amp;inviteestub=6200604f-c4ca-4e31-8c77-3df7233157b1" TargetMode="External"/><Relationship Id="rId3" Type="http://schemas.openxmlformats.org/officeDocument/2006/relationships/hyperlink" Target="https://app.cvent.com/subscribers/events2/Invitee/InviteeDetails?evtstub=02eec156-b2cf-44c6-ae17-5f4580fa0dcc&amp;inviteestub=68e6bf54-91ff-4ed8-8f3c-a0e77dcd795a" TargetMode="External"/><Relationship Id="rId21" Type="http://schemas.openxmlformats.org/officeDocument/2006/relationships/hyperlink" Target="https://app.cvent.com/subscribers/events2/Invitee/InviteeDetails?evtstub=02eec156-b2cf-44c6-ae17-5f4580fa0dcc&amp;inviteestub=3f1f7076-d1a1-4f72-902b-cbd068835c84" TargetMode="External"/><Relationship Id="rId7" Type="http://schemas.openxmlformats.org/officeDocument/2006/relationships/hyperlink" Target="https://app.cvent.com/subscribers/events2/Invitee/InviteeDetails?evtstub=02eec156-b2cf-44c6-ae17-5f4580fa0dcc&amp;inviteestub=fe14e40a-317f-4730-a7fb-a5e5195d4015" TargetMode="External"/><Relationship Id="rId12" Type="http://schemas.openxmlformats.org/officeDocument/2006/relationships/hyperlink" Target="https://app.cvent.com/subscribers/events2/Invitee/InviteeDetails?evtstub=02eec156-b2cf-44c6-ae17-5f4580fa0dcc&amp;inviteestub=4f5ede9b-6a38-4533-b915-066903500955" TargetMode="External"/><Relationship Id="rId17" Type="http://schemas.openxmlformats.org/officeDocument/2006/relationships/hyperlink" Target="https://app.cvent.com/subscribers/events2/Invitee/InviteeDetails?evtstub=02eec156-b2cf-44c6-ae17-5f4580fa0dcc&amp;inviteestub=baf1ef05-6e59-4be6-be1d-c26fc8b0ab76" TargetMode="External"/><Relationship Id="rId25" Type="http://schemas.openxmlformats.org/officeDocument/2006/relationships/hyperlink" Target="https://app.cvent.com/subscribers/events2/Invitee/InviteeDetails?evtstub=02eec156-b2cf-44c6-ae17-5f4580fa0dcc&amp;inviteestub=ac3cd469-f734-4f68-b752-53688f02cb5b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pp.cvent.com/subscribers/events2/Invitee/InviteeDetails?evtstub=02eec156-b2cf-44c6-ae17-5f4580fa0dcc&amp;inviteestub=8a873216-9930-48ee-b10f-cf47bd1b2878" TargetMode="External"/><Relationship Id="rId16" Type="http://schemas.openxmlformats.org/officeDocument/2006/relationships/hyperlink" Target="https://app.cvent.com/subscribers/events2/Invitee/InviteeDetails?evtstub=02eec156-b2cf-44c6-ae17-5f4580fa0dcc&amp;inviteestub=375f4fe1-fbb4-469f-984d-5e9a9c9f27d7" TargetMode="External"/><Relationship Id="rId20" Type="http://schemas.openxmlformats.org/officeDocument/2006/relationships/hyperlink" Target="https://app.cvent.com/subscribers/events2/Invitee/InviteeDetails?evtstub=02eec156-b2cf-44c6-ae17-5f4580fa0dcc&amp;inviteestub=34e795b7-67f9-437a-835a-ba228b1d4d99" TargetMode="External"/><Relationship Id="rId29" Type="http://schemas.openxmlformats.org/officeDocument/2006/relationships/hyperlink" Target="https://app.cvent.com/subscribers/events2/Invitee/InviteeDetails?evtstub=02eec156-b2cf-44c6-ae17-5f4580fa0dcc&amp;inviteestub=7cd13cd5-89bc-4a7e-b5ab-04914478f664" TargetMode="External"/><Relationship Id="rId1" Type="http://schemas.openxmlformats.org/officeDocument/2006/relationships/hyperlink" Target="https://app.cvent.com/subscribers/events2/Invitee/InviteeDetails?evtstub=02eec156-b2cf-44c6-ae17-5f4580fa0dcc&amp;inviteestub=a7fc836c-ba99-47b9-84bb-bda5d00d3433" TargetMode="External"/><Relationship Id="rId6" Type="http://schemas.openxmlformats.org/officeDocument/2006/relationships/hyperlink" Target="https://app.cvent.com/subscribers/events2/Invitee/InviteeDetails?evtstub=02eec156-b2cf-44c6-ae17-5f4580fa0dcc&amp;inviteestub=49c4619b-dc10-4057-a525-2d3d5517ec1d" TargetMode="External"/><Relationship Id="rId11" Type="http://schemas.openxmlformats.org/officeDocument/2006/relationships/hyperlink" Target="https://app.cvent.com/subscribers/events2/Invitee/InviteeDetails?evtstub=02eec156-b2cf-44c6-ae17-5f4580fa0dcc&amp;inviteestub=ba115b93-32a0-4ea4-a439-9e460004cec6" TargetMode="External"/><Relationship Id="rId24" Type="http://schemas.openxmlformats.org/officeDocument/2006/relationships/hyperlink" Target="https://app.cvent.com/subscribers/events2/Invitee/InviteeDetails?evtstub=02eec156-b2cf-44c6-ae17-5f4580fa0dcc&amp;inviteestub=469cf4d2-fd5e-47c9-837a-0963d3493c38" TargetMode="External"/><Relationship Id="rId32" Type="http://schemas.openxmlformats.org/officeDocument/2006/relationships/hyperlink" Target="https://app.cvent.com/subscribers/events2/Invitee/InviteeDetails?evtstub=02eec156-b2cf-44c6-ae17-5f4580fa0dcc&amp;inviteestub=41a099e3-94d8-4934-99d8-5222ceaed1f5" TargetMode="External"/><Relationship Id="rId5" Type="http://schemas.openxmlformats.org/officeDocument/2006/relationships/hyperlink" Target="https://app.cvent.com/subscribers/events2/Invitee/InviteeDetails?evtstub=02eec156-b2cf-44c6-ae17-5f4580fa0dcc&amp;inviteestub=eaf3fa72-4159-4432-aa24-398b6baf891f" TargetMode="External"/><Relationship Id="rId15" Type="http://schemas.openxmlformats.org/officeDocument/2006/relationships/hyperlink" Target="https://app.cvent.com/subscribers/events2/Invitee/InviteeDetails?evtstub=02eec156-b2cf-44c6-ae17-5f4580fa0dcc&amp;inviteestub=ec82e8a4-cdcc-4f36-a4f9-24053b751679" TargetMode="External"/><Relationship Id="rId23" Type="http://schemas.openxmlformats.org/officeDocument/2006/relationships/hyperlink" Target="https://app.cvent.com/subscribers/events2/Invitee/InviteeDetails?evtstub=02eec156-b2cf-44c6-ae17-5f4580fa0dcc&amp;inviteestub=2801201a-531c-485a-9a62-5ec0f2ae49e5" TargetMode="External"/><Relationship Id="rId28" Type="http://schemas.openxmlformats.org/officeDocument/2006/relationships/hyperlink" Target="https://app.cvent.com/subscribers/events2/Invitee/InviteeDetails?evtstub=02eec156-b2cf-44c6-ae17-5f4580fa0dcc&amp;inviteestub=c98a64ec-4290-4303-bc8c-66d6418eea15" TargetMode="External"/><Relationship Id="rId10" Type="http://schemas.openxmlformats.org/officeDocument/2006/relationships/hyperlink" Target="https://app.cvent.com/subscribers/events2/Invitee/InviteeDetails?evtstub=02eec156-b2cf-44c6-ae17-5f4580fa0dcc&amp;inviteestub=4f95a7d7-4426-457a-b175-bc834ff15b18" TargetMode="External"/><Relationship Id="rId19" Type="http://schemas.openxmlformats.org/officeDocument/2006/relationships/hyperlink" Target="https://app.cvent.com/subscribers/events2/Invitee/InviteeDetails?evtstub=02eec156-b2cf-44c6-ae17-5f4580fa0dcc&amp;inviteestub=deb382aa-0d27-4e2e-9234-e15e5a52487d" TargetMode="External"/><Relationship Id="rId31" Type="http://schemas.openxmlformats.org/officeDocument/2006/relationships/hyperlink" Target="https://app.cvent.com/subscribers/events2/Invitee/InviteeDetails?evtstub=02eec156-b2cf-44c6-ae17-5f4580fa0dcc&amp;inviteestub=0e2e26eb-dfec-4668-bffe-8d70f463ad04" TargetMode="External"/><Relationship Id="rId4" Type="http://schemas.openxmlformats.org/officeDocument/2006/relationships/hyperlink" Target="https://app.cvent.com/subscribers/events2/Invitee/InviteeDetails?evtstub=02eec156-b2cf-44c6-ae17-5f4580fa0dcc&amp;inviteestub=6296cf2e-e774-4a9e-9f75-846adedd7231" TargetMode="External"/><Relationship Id="rId9" Type="http://schemas.openxmlformats.org/officeDocument/2006/relationships/hyperlink" Target="https://app.cvent.com/subscribers/events2/Invitee/InviteeDetails?evtstub=02eec156-b2cf-44c6-ae17-5f4580fa0dcc&amp;inviteestub=d6fe6a4f-e2ef-4ab7-b474-677a1bca2c68" TargetMode="External"/><Relationship Id="rId14" Type="http://schemas.openxmlformats.org/officeDocument/2006/relationships/hyperlink" Target="https://app.cvent.com/subscribers/events2/Invitee/InviteeDetails?evtstub=02eec156-b2cf-44c6-ae17-5f4580fa0dcc&amp;inviteestub=034263fc-29fb-4d8e-a574-33f213372f51" TargetMode="External"/><Relationship Id="rId22" Type="http://schemas.openxmlformats.org/officeDocument/2006/relationships/hyperlink" Target="https://app.cvent.com/subscribers/events2/Invitee/InviteeDetails?evtstub=02eec156-b2cf-44c6-ae17-5f4580fa0dcc&amp;inviteestub=a7df5c96-4a2b-4d95-8c4b-36dc28ba2006" TargetMode="External"/><Relationship Id="rId27" Type="http://schemas.openxmlformats.org/officeDocument/2006/relationships/hyperlink" Target="https://app.cvent.com/subscribers/events2/Invitee/InviteeDetails?evtstub=02eec156-b2cf-44c6-ae17-5f4580fa0dcc&amp;inviteestub=ee1b2f52-2495-45d5-b782-fdcd6d4ece4a" TargetMode="External"/><Relationship Id="rId30" Type="http://schemas.openxmlformats.org/officeDocument/2006/relationships/hyperlink" Target="https://app.cvent.com/subscribers/events2/Invitee/InviteeDetails?evtstub=02eec156-b2cf-44c6-ae17-5f4580fa0dcc&amp;inviteestub=711cc918-60eb-439c-bab2-9bb5cb83e193" TargetMode="External"/><Relationship Id="rId8" Type="http://schemas.openxmlformats.org/officeDocument/2006/relationships/hyperlink" Target="https://app.cvent.com/subscribers/events2/Invitee/InviteeDetails?evtstub=02eec156-b2cf-44c6-ae17-5f4580fa0dcc&amp;inviteestub=ace74e9e-805c-4070-a83b-66199bd2b4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selection activeCell="N1" sqref="N1:O1048576"/>
    </sheetView>
  </sheetViews>
  <sheetFormatPr defaultRowHeight="12.75"/>
  <cols>
    <col min="1" max="9" width="27.42578125" customWidth="1"/>
    <col min="10" max="10" width="82.28515625" customWidth="1"/>
    <col min="11" max="13" width="27.42578125" customWidth="1"/>
  </cols>
  <sheetData>
    <row r="1" spans="1:13">
      <c r="A1" s="1" t="s">
        <v>0</v>
      </c>
    </row>
    <row r="3" spans="1:13" ht="23.25">
      <c r="A3" s="7" t="s">
        <v>1</v>
      </c>
    </row>
    <row r="4" spans="1:13" ht="51.7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ht="31.5">
      <c r="A5" s="8" t="s">
        <v>15</v>
      </c>
      <c r="B5" s="5" t="s">
        <v>16</v>
      </c>
      <c r="C5" s="5" t="s">
        <v>17</v>
      </c>
      <c r="D5" s="5" t="s">
        <v>18</v>
      </c>
      <c r="E5" s="5"/>
      <c r="F5" s="5" t="s">
        <v>19</v>
      </c>
      <c r="G5" s="2">
        <f>DATE(2022,12,1)+TIME(17,12,13)</f>
        <v>44896.716817129629</v>
      </c>
      <c r="H5" s="5" t="s">
        <v>20</v>
      </c>
      <c r="I5" s="5"/>
      <c r="J5" s="5"/>
      <c r="K5" s="5"/>
      <c r="L5" s="5"/>
      <c r="M5" s="5"/>
    </row>
    <row r="6" spans="1:13" ht="31.5">
      <c r="A6" s="9" t="s">
        <v>21</v>
      </c>
      <c r="B6" s="6" t="s">
        <v>22</v>
      </c>
      <c r="C6" s="6" t="s">
        <v>23</v>
      </c>
      <c r="D6" s="6" t="s">
        <v>18</v>
      </c>
      <c r="E6" s="6"/>
      <c r="F6" s="6" t="s">
        <v>19</v>
      </c>
      <c r="G6" s="3">
        <f>DATE(2023,1,9)+TIME(13,34,16)</f>
        <v>44935.565462962964</v>
      </c>
      <c r="H6" s="6" t="s">
        <v>20</v>
      </c>
      <c r="I6" s="6"/>
      <c r="J6" s="6"/>
      <c r="K6" s="6"/>
      <c r="L6" s="6"/>
      <c r="M6" s="6"/>
    </row>
    <row r="7" spans="1:13" ht="31.5">
      <c r="A7" s="8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19</v>
      </c>
      <c r="G7" s="2">
        <f>DATE(2022,12,8)+TIME(14,46,21)</f>
        <v>44903.615520833337</v>
      </c>
      <c r="H7" s="5" t="s">
        <v>20</v>
      </c>
      <c r="I7" s="5"/>
      <c r="J7" s="5"/>
      <c r="K7" s="5"/>
      <c r="L7" s="5" t="s">
        <v>29</v>
      </c>
      <c r="M7" s="5"/>
    </row>
    <row r="8" spans="1:13" ht="31.5">
      <c r="A8" s="9" t="s">
        <v>30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35</v>
      </c>
      <c r="G8" s="3">
        <f>DATE(2023,1,17)+TIME(15,13,35)</f>
        <v>44943.634432870371</v>
      </c>
      <c r="H8" s="6" t="s">
        <v>20</v>
      </c>
      <c r="I8" s="6"/>
      <c r="J8" s="6"/>
      <c r="K8" s="6"/>
      <c r="L8" s="6" t="s">
        <v>36</v>
      </c>
      <c r="M8" s="6"/>
    </row>
    <row r="9" spans="1:13" ht="31.5">
      <c r="A9" s="8" t="s">
        <v>37</v>
      </c>
      <c r="B9" s="5" t="s">
        <v>38</v>
      </c>
      <c r="C9" s="5" t="s">
        <v>39</v>
      </c>
      <c r="D9" s="5" t="s">
        <v>18</v>
      </c>
      <c r="E9" s="5"/>
      <c r="F9" s="5" t="s">
        <v>19</v>
      </c>
      <c r="G9" s="2">
        <f>DATE(2023,1,9)+TIME(11,50,33)</f>
        <v>44935.493437500001</v>
      </c>
      <c r="H9" s="5" t="s">
        <v>20</v>
      </c>
      <c r="I9" s="5"/>
      <c r="J9" s="5"/>
      <c r="K9" s="5"/>
      <c r="L9" s="5"/>
      <c r="M9" s="5"/>
    </row>
    <row r="10" spans="1:13" ht="31.5">
      <c r="A10" s="9" t="s">
        <v>40</v>
      </c>
      <c r="B10" s="6" t="s">
        <v>41</v>
      </c>
      <c r="C10" s="6" t="s">
        <v>42</v>
      </c>
      <c r="D10" s="6" t="s">
        <v>43</v>
      </c>
      <c r="E10" s="6"/>
      <c r="F10" s="6" t="s">
        <v>19</v>
      </c>
      <c r="G10" s="3">
        <f>DATE(2022,11,30)+TIME(15,51,1)</f>
        <v>44895.660428240742</v>
      </c>
      <c r="H10" s="6" t="s">
        <v>20</v>
      </c>
      <c r="I10" s="6"/>
      <c r="J10" s="6"/>
      <c r="K10" s="6"/>
      <c r="L10" s="6"/>
      <c r="M10" s="6"/>
    </row>
    <row r="11" spans="1:13" ht="63">
      <c r="A11" s="8" t="s">
        <v>44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19</v>
      </c>
      <c r="G11" s="2">
        <f>DATE(2022,12,5)+TIME(12,36,7)</f>
        <v>44900.525081018517</v>
      </c>
      <c r="H11" s="5" t="s">
        <v>20</v>
      </c>
      <c r="I11" s="5"/>
      <c r="J11" s="5"/>
      <c r="K11" s="5"/>
      <c r="L11" s="5" t="s">
        <v>49</v>
      </c>
      <c r="M11" s="5"/>
    </row>
    <row r="12" spans="1:13" ht="31.5">
      <c r="A12" s="9" t="s">
        <v>50</v>
      </c>
      <c r="B12" s="6" t="s">
        <v>51</v>
      </c>
      <c r="C12" s="6" t="s">
        <v>52</v>
      </c>
      <c r="D12" s="6" t="s">
        <v>53</v>
      </c>
      <c r="E12" s="6"/>
      <c r="F12" s="6" t="s">
        <v>19</v>
      </c>
      <c r="G12" s="3">
        <f>DATE(2022,12,7)+TIME(12,54,55)</f>
        <v>44902.538136574076</v>
      </c>
      <c r="H12" s="6" t="s">
        <v>20</v>
      </c>
      <c r="I12" s="6"/>
      <c r="J12" s="6"/>
      <c r="K12" s="6"/>
      <c r="L12" s="6"/>
      <c r="M12" s="6"/>
    </row>
    <row r="13" spans="1:13" ht="31.5">
      <c r="A13" s="8" t="s">
        <v>54</v>
      </c>
      <c r="B13" s="5" t="s">
        <v>55</v>
      </c>
      <c r="C13" s="5" t="s">
        <v>56</v>
      </c>
      <c r="D13" s="5" t="s">
        <v>57</v>
      </c>
      <c r="E13" s="5" t="s">
        <v>58</v>
      </c>
      <c r="F13" s="5" t="s">
        <v>35</v>
      </c>
      <c r="G13" s="2">
        <f>DATE(2023,1,5)+TIME(14,53,16)</f>
        <v>44931.620324074072</v>
      </c>
      <c r="H13" s="5" t="s">
        <v>20</v>
      </c>
      <c r="I13" s="5"/>
      <c r="J13" s="5"/>
      <c r="K13" s="5"/>
      <c r="L13" s="5"/>
      <c r="M13" s="5"/>
    </row>
    <row r="14" spans="1:13" ht="31.5">
      <c r="A14" s="9" t="s">
        <v>59</v>
      </c>
      <c r="B14" s="6" t="s">
        <v>60</v>
      </c>
      <c r="C14" s="6" t="s">
        <v>61</v>
      </c>
      <c r="D14" s="6" t="s">
        <v>62</v>
      </c>
      <c r="E14" s="6" t="s">
        <v>63</v>
      </c>
      <c r="F14" s="6" t="s">
        <v>19</v>
      </c>
      <c r="G14" s="3">
        <f>DATE(2022,11,28)+TIME(16,55,18)</f>
        <v>44893.705069444448</v>
      </c>
      <c r="H14" s="6" t="s">
        <v>20</v>
      </c>
      <c r="I14" s="6"/>
      <c r="J14" s="6"/>
      <c r="K14" s="6"/>
      <c r="L14" s="6"/>
      <c r="M14" s="6"/>
    </row>
    <row r="15" spans="1:13" ht="31.5">
      <c r="A15" s="8" t="s">
        <v>64</v>
      </c>
      <c r="B15" s="5" t="s">
        <v>65</v>
      </c>
      <c r="C15" s="5" t="s">
        <v>66</v>
      </c>
      <c r="D15" s="5" t="s">
        <v>53</v>
      </c>
      <c r="E15" s="5"/>
      <c r="F15" s="5" t="s">
        <v>19</v>
      </c>
      <c r="G15" s="2">
        <f>DATE(2022,12,6)+TIME(14,25,54)</f>
        <v>44901.601319444446</v>
      </c>
      <c r="H15" s="5" t="s">
        <v>20</v>
      </c>
      <c r="I15" s="5"/>
      <c r="J15" s="5"/>
      <c r="K15" s="5"/>
      <c r="L15" s="5"/>
      <c r="M15" s="5"/>
    </row>
    <row r="16" spans="1:13" ht="31.5">
      <c r="A16" s="9" t="s">
        <v>67</v>
      </c>
      <c r="B16" s="6" t="s">
        <v>68</v>
      </c>
      <c r="C16" s="6" t="s">
        <v>69</v>
      </c>
      <c r="D16" s="6" t="s">
        <v>70</v>
      </c>
      <c r="E16" s="6"/>
      <c r="F16" s="6" t="s">
        <v>19</v>
      </c>
      <c r="G16" s="3">
        <f>DATE(2022,11,30)+TIME(9,52,57)</f>
        <v>44895.411770833336</v>
      </c>
      <c r="H16" s="6" t="s">
        <v>20</v>
      </c>
      <c r="I16" s="6"/>
      <c r="J16" s="6"/>
      <c r="K16" s="6"/>
      <c r="L16" s="6"/>
      <c r="M16" s="6"/>
    </row>
    <row r="17" spans="1:13" ht="31.5">
      <c r="A17" s="8" t="s">
        <v>71</v>
      </c>
      <c r="B17" s="5" t="s">
        <v>72</v>
      </c>
      <c r="C17" s="5" t="s">
        <v>73</v>
      </c>
      <c r="D17" s="5" t="s">
        <v>47</v>
      </c>
      <c r="E17" s="5" t="s">
        <v>34</v>
      </c>
      <c r="F17" s="5" t="s">
        <v>19</v>
      </c>
      <c r="G17" s="2">
        <f>DATE(2022,12,5)+TIME(12,41,21)</f>
        <v>44900.528715277775</v>
      </c>
      <c r="H17" s="5" t="s">
        <v>20</v>
      </c>
      <c r="I17" s="5"/>
      <c r="J17" s="5"/>
      <c r="K17" s="5"/>
      <c r="L17" s="5"/>
      <c r="M17" s="5"/>
    </row>
    <row r="18" spans="1:13" ht="15.75">
      <c r="A18" s="9" t="s">
        <v>74</v>
      </c>
      <c r="B18" s="6" t="s">
        <v>75</v>
      </c>
      <c r="C18" s="6" t="s">
        <v>76</v>
      </c>
      <c r="D18" s="6" t="s">
        <v>77</v>
      </c>
      <c r="E18" s="6"/>
      <c r="F18" s="6" t="s">
        <v>19</v>
      </c>
      <c r="G18" s="3">
        <f>DATE(2022,12,19)+TIME(10,2,41)</f>
        <v>44914.418530092589</v>
      </c>
      <c r="H18" s="6" t="s">
        <v>20</v>
      </c>
      <c r="I18" s="6"/>
      <c r="J18" s="6"/>
      <c r="K18" s="6"/>
      <c r="L18" s="6"/>
      <c r="M18" s="6"/>
    </row>
    <row r="19" spans="1:13" ht="31.5">
      <c r="A19" s="8" t="s">
        <v>78</v>
      </c>
      <c r="B19" s="5" t="s">
        <v>79</v>
      </c>
      <c r="C19" s="5" t="s">
        <v>80</v>
      </c>
      <c r="D19" s="5" t="s">
        <v>27</v>
      </c>
      <c r="E19" s="5" t="s">
        <v>81</v>
      </c>
      <c r="F19" s="5" t="s">
        <v>19</v>
      </c>
      <c r="G19" s="2">
        <f>DATE(2022,12,8)+TIME(14,7,22)</f>
        <v>44903.588449074072</v>
      </c>
      <c r="H19" s="5" t="s">
        <v>20</v>
      </c>
      <c r="I19" s="5"/>
      <c r="J19" s="5"/>
      <c r="K19" s="5"/>
      <c r="L19" s="5" t="s">
        <v>80</v>
      </c>
      <c r="M19" s="5"/>
    </row>
    <row r="20" spans="1:13" ht="31.5">
      <c r="A20" s="9" t="s">
        <v>82</v>
      </c>
      <c r="B20" s="6" t="s">
        <v>83</v>
      </c>
      <c r="C20" s="6" t="s">
        <v>84</v>
      </c>
      <c r="D20" s="6" t="s">
        <v>85</v>
      </c>
      <c r="E20" s="6" t="s">
        <v>86</v>
      </c>
      <c r="F20" s="6" t="s">
        <v>35</v>
      </c>
      <c r="G20" s="3">
        <f>DATE(2022,11,30)+TIME(16,55,59)</f>
        <v>44895.705543981479</v>
      </c>
      <c r="H20" s="6" t="s">
        <v>20</v>
      </c>
      <c r="I20" s="6" t="s">
        <v>87</v>
      </c>
      <c r="J20" s="6" t="s">
        <v>88</v>
      </c>
      <c r="K20" s="6" t="s">
        <v>89</v>
      </c>
      <c r="L20" s="6" t="s">
        <v>84</v>
      </c>
      <c r="M20" s="6" t="s">
        <v>90</v>
      </c>
    </row>
    <row r="21" spans="1:13" ht="31.5">
      <c r="A21" s="8" t="s">
        <v>91</v>
      </c>
      <c r="B21" s="5" t="s">
        <v>92</v>
      </c>
      <c r="C21" s="5" t="s">
        <v>93</v>
      </c>
      <c r="D21" s="5" t="s">
        <v>57</v>
      </c>
      <c r="E21" s="5" t="s">
        <v>94</v>
      </c>
      <c r="F21" s="5" t="s">
        <v>95</v>
      </c>
      <c r="G21" s="2">
        <f>DATE(2022,12,5)+TIME(12,48,25)</f>
        <v>44900.533622685187</v>
      </c>
      <c r="H21" s="5" t="s">
        <v>20</v>
      </c>
      <c r="I21" s="5" t="s">
        <v>96</v>
      </c>
      <c r="J21" s="5" t="s">
        <v>97</v>
      </c>
      <c r="K21" s="5" t="s">
        <v>89</v>
      </c>
      <c r="L21" s="5" t="s">
        <v>98</v>
      </c>
      <c r="M21" s="5" t="s">
        <v>99</v>
      </c>
    </row>
    <row r="22" spans="1:13" ht="31.5">
      <c r="A22" s="9" t="s">
        <v>100</v>
      </c>
      <c r="B22" s="6" t="s">
        <v>101</v>
      </c>
      <c r="C22" s="6" t="s">
        <v>102</v>
      </c>
      <c r="D22" s="6" t="s">
        <v>43</v>
      </c>
      <c r="E22" s="6"/>
      <c r="F22" s="6" t="s">
        <v>19</v>
      </c>
      <c r="G22" s="3">
        <f>DATE(2022,12,9)+TIME(18,36,5)</f>
        <v>44904.775057870371</v>
      </c>
      <c r="H22" s="6" t="s">
        <v>20</v>
      </c>
      <c r="I22" s="6"/>
      <c r="J22" s="6"/>
      <c r="K22" s="6"/>
      <c r="L22" s="6"/>
      <c r="M22" s="6"/>
    </row>
    <row r="23" spans="1:13" ht="31.5">
      <c r="A23" s="8" t="s">
        <v>103</v>
      </c>
      <c r="B23" s="5" t="s">
        <v>104</v>
      </c>
      <c r="C23" s="5" t="s">
        <v>105</v>
      </c>
      <c r="D23" s="5" t="s">
        <v>106</v>
      </c>
      <c r="E23" s="5" t="s">
        <v>107</v>
      </c>
      <c r="F23" s="5" t="s">
        <v>19</v>
      </c>
      <c r="G23" s="2">
        <f>DATE(2022,12,5)+TIME(13,57,44)</f>
        <v>44900.581759259258</v>
      </c>
      <c r="H23" s="5" t="s">
        <v>20</v>
      </c>
      <c r="I23" s="5"/>
      <c r="J23" s="5"/>
      <c r="K23" s="5"/>
      <c r="L23" s="5" t="s">
        <v>108</v>
      </c>
      <c r="M23" s="5"/>
    </row>
    <row r="24" spans="1:13" ht="31.5">
      <c r="A24" s="9" t="s">
        <v>109</v>
      </c>
      <c r="B24" s="6" t="s">
        <v>110</v>
      </c>
      <c r="C24" s="6" t="s">
        <v>111</v>
      </c>
      <c r="D24" s="6" t="s">
        <v>57</v>
      </c>
      <c r="E24" s="6" t="s">
        <v>112</v>
      </c>
      <c r="F24" s="6" t="s">
        <v>95</v>
      </c>
      <c r="G24" s="3">
        <f>DATE(2022,12,8)+TIME(12,18,34)</f>
        <v>44903.51289351852</v>
      </c>
      <c r="H24" s="6" t="s">
        <v>20</v>
      </c>
      <c r="I24" s="6" t="s">
        <v>113</v>
      </c>
      <c r="J24" s="6" t="s">
        <v>114</v>
      </c>
      <c r="K24" s="6" t="s">
        <v>89</v>
      </c>
      <c r="L24" s="6" t="s">
        <v>111</v>
      </c>
      <c r="M24" s="6" t="s">
        <v>115</v>
      </c>
    </row>
    <row r="25" spans="1:13" ht="31.5">
      <c r="A25" s="8" t="s">
        <v>116</v>
      </c>
      <c r="B25" s="5" t="s">
        <v>117</v>
      </c>
      <c r="C25" s="5" t="s">
        <v>118</v>
      </c>
      <c r="D25" s="5" t="s">
        <v>43</v>
      </c>
      <c r="E25" s="5"/>
      <c r="F25" s="5" t="s">
        <v>35</v>
      </c>
      <c r="G25" s="2">
        <f>DATE(2022,12,15)+TIME(12,43,50)</f>
        <v>44910.530439814815</v>
      </c>
      <c r="H25" s="5" t="s">
        <v>20</v>
      </c>
      <c r="I25" s="5"/>
      <c r="J25" s="5"/>
      <c r="K25" s="5"/>
      <c r="L25" s="5"/>
      <c r="M25" s="5"/>
    </row>
    <row r="26" spans="1:13" ht="31.5">
      <c r="A26" s="9" t="s">
        <v>119</v>
      </c>
      <c r="B26" s="6" t="s">
        <v>120</v>
      </c>
      <c r="C26" s="6" t="s">
        <v>121</v>
      </c>
      <c r="D26" s="6" t="s">
        <v>122</v>
      </c>
      <c r="E26" s="6"/>
      <c r="F26" s="6" t="s">
        <v>19</v>
      </c>
      <c r="G26" s="3">
        <f>DATE(2023,1,3)+TIME(13,5,59)</f>
        <v>44929.54582175926</v>
      </c>
      <c r="H26" s="6" t="s">
        <v>20</v>
      </c>
      <c r="I26" s="6" t="s">
        <v>123</v>
      </c>
      <c r="J26" s="6" t="s">
        <v>124</v>
      </c>
      <c r="K26" s="6" t="s">
        <v>89</v>
      </c>
      <c r="L26" s="6"/>
      <c r="M26" s="6" t="s">
        <v>125</v>
      </c>
    </row>
    <row r="27" spans="1:13" ht="31.5">
      <c r="A27" s="8" t="s">
        <v>126</v>
      </c>
      <c r="B27" s="5" t="s">
        <v>127</v>
      </c>
      <c r="C27" s="5" t="s">
        <v>128</v>
      </c>
      <c r="D27" s="5" t="s">
        <v>53</v>
      </c>
      <c r="E27" s="5"/>
      <c r="F27" s="5" t="s">
        <v>19</v>
      </c>
      <c r="G27" s="2">
        <f>DATE(2022,12,6)+TIME(14,8,15)</f>
        <v>44901.589062500003</v>
      </c>
      <c r="H27" s="5" t="s">
        <v>20</v>
      </c>
      <c r="I27" s="5"/>
      <c r="J27" s="5"/>
      <c r="K27" s="5"/>
      <c r="L27" s="5"/>
      <c r="M27" s="5"/>
    </row>
    <row r="28" spans="1:13" ht="31.5">
      <c r="A28" s="9" t="s">
        <v>129</v>
      </c>
      <c r="B28" s="6" t="s">
        <v>130</v>
      </c>
      <c r="C28" s="6" t="s">
        <v>131</v>
      </c>
      <c r="D28" s="6" t="s">
        <v>43</v>
      </c>
      <c r="E28" s="6"/>
      <c r="F28" s="6" t="s">
        <v>19</v>
      </c>
      <c r="G28" s="3">
        <f>DATE(2022,11,30)+TIME(17,28,51)</f>
        <v>44895.728368055556</v>
      </c>
      <c r="H28" s="6" t="s">
        <v>20</v>
      </c>
      <c r="I28" s="6"/>
      <c r="J28" s="6"/>
      <c r="K28" s="6"/>
      <c r="L28" s="6"/>
      <c r="M28" s="6"/>
    </row>
    <row r="29" spans="1:13" ht="31.5">
      <c r="A29" s="8" t="s">
        <v>132</v>
      </c>
      <c r="B29" s="5" t="s">
        <v>133</v>
      </c>
      <c r="C29" s="5" t="s">
        <v>134</v>
      </c>
      <c r="D29" s="5" t="s">
        <v>70</v>
      </c>
      <c r="E29" s="5"/>
      <c r="F29" s="5" t="s">
        <v>19</v>
      </c>
      <c r="G29" s="2">
        <f>DATE(2022,11,30)+TIME(15,47,26)</f>
        <v>44895.657939814817</v>
      </c>
      <c r="H29" s="5" t="s">
        <v>20</v>
      </c>
      <c r="I29" s="5"/>
      <c r="J29" s="5"/>
      <c r="K29" s="5"/>
      <c r="L29" s="5"/>
      <c r="M29" s="5"/>
    </row>
    <row r="30" spans="1:13" ht="31.5">
      <c r="A30" s="9" t="s">
        <v>135</v>
      </c>
      <c r="B30" s="6" t="s">
        <v>136</v>
      </c>
      <c r="C30" s="6" t="s">
        <v>137</v>
      </c>
      <c r="D30" s="6" t="s">
        <v>57</v>
      </c>
      <c r="E30" s="6" t="s">
        <v>138</v>
      </c>
      <c r="F30" s="6" t="s">
        <v>95</v>
      </c>
      <c r="G30" s="3">
        <f>DATE(2022,11,28)+TIME(15,49,30)</f>
        <v>44893.659375000003</v>
      </c>
      <c r="H30" s="6" t="s">
        <v>20</v>
      </c>
      <c r="I30" s="6" t="s">
        <v>139</v>
      </c>
      <c r="J30" s="6" t="s">
        <v>140</v>
      </c>
      <c r="K30" s="6" t="s">
        <v>89</v>
      </c>
      <c r="L30" s="6" t="s">
        <v>137</v>
      </c>
      <c r="M30" s="6" t="s">
        <v>141</v>
      </c>
    </row>
    <row r="31" spans="1:13" ht="31.5">
      <c r="A31" s="8" t="s">
        <v>142</v>
      </c>
      <c r="B31" s="5" t="s">
        <v>143</v>
      </c>
      <c r="C31" s="5" t="s">
        <v>144</v>
      </c>
      <c r="D31" s="5" t="s">
        <v>145</v>
      </c>
      <c r="E31" s="5"/>
      <c r="F31" s="5" t="s">
        <v>19</v>
      </c>
      <c r="G31" s="2">
        <f>DATE(2023,1,9)+TIME(10,27,32)</f>
        <v>44935.435787037037</v>
      </c>
      <c r="H31" s="5" t="s">
        <v>20</v>
      </c>
      <c r="I31" s="5"/>
      <c r="J31" s="5"/>
      <c r="K31" s="5"/>
      <c r="L31" s="5"/>
      <c r="M31" s="5"/>
    </row>
    <row r="32" spans="1:13" ht="31.5">
      <c r="A32" s="9" t="s">
        <v>146</v>
      </c>
      <c r="B32" s="6" t="s">
        <v>147</v>
      </c>
      <c r="C32" s="6" t="s">
        <v>148</v>
      </c>
      <c r="D32" s="6" t="s">
        <v>53</v>
      </c>
      <c r="E32" s="6"/>
      <c r="F32" s="6" t="s">
        <v>19</v>
      </c>
      <c r="G32" s="3">
        <f>DATE(2022,12,6)+TIME(14,37,57)</f>
        <v>44901.6096875</v>
      </c>
      <c r="H32" s="6" t="s">
        <v>20</v>
      </c>
      <c r="I32" s="6"/>
      <c r="J32" s="6"/>
      <c r="K32" s="6"/>
      <c r="L32" s="6"/>
      <c r="M32" s="6"/>
    </row>
    <row r="33" spans="1:13" ht="31.5">
      <c r="A33" s="8" t="s">
        <v>149</v>
      </c>
      <c r="B33" s="5" t="s">
        <v>150</v>
      </c>
      <c r="C33" s="5" t="s">
        <v>151</v>
      </c>
      <c r="D33" s="5" t="s">
        <v>18</v>
      </c>
      <c r="E33" s="5"/>
      <c r="F33" s="5" t="s">
        <v>19</v>
      </c>
      <c r="G33" s="2">
        <f>DATE(2023,1,9)+TIME(13,30,14)</f>
        <v>44935.562662037039</v>
      </c>
      <c r="H33" s="5" t="s">
        <v>20</v>
      </c>
      <c r="I33" s="5"/>
      <c r="J33" s="5"/>
      <c r="K33" s="5"/>
      <c r="L33" s="5"/>
      <c r="M33" s="5"/>
    </row>
    <row r="34" spans="1:13" ht="31.5">
      <c r="A34" s="9" t="s">
        <v>152</v>
      </c>
      <c r="B34" s="6" t="s">
        <v>153</v>
      </c>
      <c r="C34" s="6" t="s">
        <v>154</v>
      </c>
      <c r="D34" s="6" t="s">
        <v>27</v>
      </c>
      <c r="E34" s="6" t="s">
        <v>155</v>
      </c>
      <c r="F34" s="6" t="s">
        <v>19</v>
      </c>
      <c r="G34" s="3">
        <f>DATE(2022,12,9)+TIME(10,23,45)</f>
        <v>44904.433159722219</v>
      </c>
      <c r="H34" s="6" t="s">
        <v>20</v>
      </c>
      <c r="I34" s="6"/>
      <c r="J34" s="6"/>
      <c r="K34" s="6"/>
      <c r="L34" s="6"/>
      <c r="M34" s="6"/>
    </row>
    <row r="35" spans="1:13" ht="31.5">
      <c r="A35" s="8" t="s">
        <v>156</v>
      </c>
      <c r="B35" s="5" t="s">
        <v>157</v>
      </c>
      <c r="C35" s="5" t="s">
        <v>158</v>
      </c>
      <c r="D35" s="5" t="s">
        <v>106</v>
      </c>
      <c r="E35" s="5" t="s">
        <v>159</v>
      </c>
      <c r="F35" s="5" t="s">
        <v>19</v>
      </c>
      <c r="G35" s="2">
        <f>DATE(2022,12,21)+TIME(19,44,5)</f>
        <v>44916.822280092594</v>
      </c>
      <c r="H35" s="5" t="s">
        <v>20</v>
      </c>
      <c r="I35" s="5"/>
      <c r="J35" s="5"/>
      <c r="K35" s="5"/>
      <c r="L35" s="5"/>
      <c r="M35" s="5"/>
    </row>
    <row r="36" spans="1:13" ht="31.5">
      <c r="A36" s="9" t="s">
        <v>160</v>
      </c>
      <c r="B36" s="6" t="s">
        <v>161</v>
      </c>
      <c r="C36" s="6" t="s">
        <v>162</v>
      </c>
      <c r="D36" s="6" t="s">
        <v>70</v>
      </c>
      <c r="E36" s="6" t="s">
        <v>163</v>
      </c>
      <c r="F36" s="6" t="s">
        <v>19</v>
      </c>
      <c r="G36" s="3">
        <f>DATE(2022,12,5)+TIME(15,20,53)</f>
        <v>44900.639502314814</v>
      </c>
      <c r="H36" s="6" t="s">
        <v>20</v>
      </c>
      <c r="I36" s="6"/>
      <c r="J36" s="6"/>
      <c r="K36" s="6"/>
      <c r="L36" s="6"/>
      <c r="M36" s="6"/>
    </row>
  </sheetData>
  <hyperlinks>
    <hyperlink ref="A1" location="'Event Information'!A1" display="Back to Table of Contents" xr:uid="{00000000-0004-0000-0000-000000000000}"/>
    <hyperlink ref="A5" r:id="rId1" xr:uid="{00000000-0004-0000-0000-000001000000}"/>
    <hyperlink ref="A6" r:id="rId2" xr:uid="{00000000-0004-0000-0000-000002000000}"/>
    <hyperlink ref="A7" r:id="rId3" xr:uid="{00000000-0004-0000-0000-000003000000}"/>
    <hyperlink ref="A8" r:id="rId4" xr:uid="{00000000-0004-0000-0000-000004000000}"/>
    <hyperlink ref="A9" r:id="rId5" xr:uid="{00000000-0004-0000-0000-000005000000}"/>
    <hyperlink ref="A10" r:id="rId6" xr:uid="{00000000-0004-0000-0000-000006000000}"/>
    <hyperlink ref="A11" r:id="rId7" xr:uid="{00000000-0004-0000-0000-000007000000}"/>
    <hyperlink ref="A12" r:id="rId8" xr:uid="{00000000-0004-0000-0000-000008000000}"/>
    <hyperlink ref="A13" r:id="rId9" xr:uid="{00000000-0004-0000-0000-000009000000}"/>
    <hyperlink ref="A14" r:id="rId10" xr:uid="{00000000-0004-0000-0000-00000A000000}"/>
    <hyperlink ref="A15" r:id="rId11" xr:uid="{00000000-0004-0000-0000-00000B000000}"/>
    <hyperlink ref="A16" r:id="rId12" xr:uid="{00000000-0004-0000-0000-00000C000000}"/>
    <hyperlink ref="A17" r:id="rId13" xr:uid="{00000000-0004-0000-0000-00000D000000}"/>
    <hyperlink ref="A18" r:id="rId14" xr:uid="{00000000-0004-0000-0000-00000E000000}"/>
    <hyperlink ref="A19" r:id="rId15" xr:uid="{00000000-0004-0000-0000-00000F000000}"/>
    <hyperlink ref="A20" r:id="rId16" xr:uid="{00000000-0004-0000-0000-000010000000}"/>
    <hyperlink ref="A21" r:id="rId17" xr:uid="{00000000-0004-0000-0000-000011000000}"/>
    <hyperlink ref="A22" r:id="rId18" xr:uid="{00000000-0004-0000-0000-000012000000}"/>
    <hyperlink ref="A23" r:id="rId19" xr:uid="{00000000-0004-0000-0000-000013000000}"/>
    <hyperlink ref="A24" r:id="rId20" xr:uid="{00000000-0004-0000-0000-000014000000}"/>
    <hyperlink ref="A25" r:id="rId21" xr:uid="{00000000-0004-0000-0000-000015000000}"/>
    <hyperlink ref="A26" r:id="rId22" xr:uid="{00000000-0004-0000-0000-000016000000}"/>
    <hyperlink ref="A27" r:id="rId23" xr:uid="{00000000-0004-0000-0000-000017000000}"/>
    <hyperlink ref="A28" r:id="rId24" xr:uid="{00000000-0004-0000-0000-000018000000}"/>
    <hyperlink ref="A29" r:id="rId25" xr:uid="{00000000-0004-0000-0000-000019000000}"/>
    <hyperlink ref="A30" r:id="rId26" xr:uid="{00000000-0004-0000-0000-00001A000000}"/>
    <hyperlink ref="A31" r:id="rId27" xr:uid="{00000000-0004-0000-0000-00001B000000}"/>
    <hyperlink ref="A32" r:id="rId28" xr:uid="{00000000-0004-0000-0000-00001C000000}"/>
    <hyperlink ref="A33" r:id="rId29" xr:uid="{00000000-0004-0000-0000-00001D000000}"/>
    <hyperlink ref="A34" r:id="rId30" xr:uid="{00000000-0004-0000-0000-00001E000000}"/>
    <hyperlink ref="A35" r:id="rId31" xr:uid="{00000000-0004-0000-0000-00001F000000}"/>
    <hyperlink ref="A36" r:id="rId32" xr:uid="{00000000-0004-0000-0000-000020000000}"/>
  </hyperlinks>
  <pageMargins left="0.75" right="0.75" top="1" bottom="1" header="0.5" footer="0.5"/>
  <pageSetup orientation="portrait"/>
  <headerFooter alignWithMargins="0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39B73799-1519-4D2C-8C5A-1D2AE09B742B}"/>
</file>

<file path=customXml/itemProps2.xml><?xml version="1.0" encoding="utf-8"?>
<ds:datastoreItem xmlns:ds="http://schemas.openxmlformats.org/officeDocument/2006/customXml" ds:itemID="{E7C87FC3-0F68-4988-A300-D6365A03EFB3}"/>
</file>

<file path=customXml/itemProps3.xml><?xml version="1.0" encoding="utf-8"?>
<ds:datastoreItem xmlns:ds="http://schemas.openxmlformats.org/officeDocument/2006/customXml" ds:itemID="{9B7771A7-1A71-4B61-9528-8539003AAC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Zanders, Phillip [NEA]</dc:creator>
  <cp:keywords/>
  <dc:description/>
  <cp:lastModifiedBy>Guest User</cp:lastModifiedBy>
  <cp:revision/>
  <dcterms:created xsi:type="dcterms:W3CDTF">2023-01-26T16:00:12Z</dcterms:created>
  <dcterms:modified xsi:type="dcterms:W3CDTF">2023-01-30T22:29:34Z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