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Organizer Program\F2F Foundations for Winning Campaigns\Communications\"/>
    </mc:Choice>
  </mc:AlternateContent>
  <xr:revisionPtr revIDLastSave="0" documentId="11_080D2291170AD351411B577F1CD804BCA9E1EC75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Registrants" sheetId="2" r:id="rId1"/>
  </sheets>
  <calcPr calcId="162913"/>
</workbook>
</file>

<file path=xl/calcChain.xml><?xml version="1.0" encoding="utf-8"?>
<calcChain xmlns="http://schemas.openxmlformats.org/spreadsheetml/2006/main">
  <c r="I4" i="2" l="1"/>
  <c r="I17" i="2"/>
  <c r="I14" i="2"/>
  <c r="I10" i="2"/>
  <c r="I2" i="2"/>
  <c r="I7" i="2"/>
  <c r="I16" i="2"/>
  <c r="I13" i="2"/>
  <c r="I3" i="2"/>
  <c r="I12" i="2"/>
  <c r="I8" i="2"/>
  <c r="I15" i="2"/>
  <c r="I6" i="2"/>
  <c r="I5" i="2"/>
  <c r="I9" i="2"/>
  <c r="I11" i="2"/>
  <c r="I18" i="2"/>
</calcChain>
</file>

<file path=xl/sharedStrings.xml><?xml version="1.0" encoding="utf-8"?>
<sst xmlns="http://schemas.openxmlformats.org/spreadsheetml/2006/main" count="189" uniqueCount="109">
  <si>
    <t>Full Name</t>
  </si>
  <si>
    <t>Email Address</t>
  </si>
  <si>
    <t>Company Name</t>
  </si>
  <si>
    <t>Title</t>
  </si>
  <si>
    <t>Primary Registrant (Guest of)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</si>
  <si>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</si>
  <si>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</si>
  <si>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</si>
  <si>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</si>
  <si>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</si>
  <si>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</si>
  <si>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</si>
  <si>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</si>
  <si>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</si>
  <si>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</si>
  <si>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</si>
  <si>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</si>
  <si>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MacFawn, Jim</t>
  </si>
  <si>
    <t>James.macfawn@nysut.org</t>
  </si>
  <si>
    <t>Invitee</t>
  </si>
  <si>
    <t>WVN8MQTRHVL</t>
  </si>
  <si>
    <t>State/Local Affiliate Staff</t>
  </si>
  <si>
    <t>5185065622</t>
  </si>
  <si>
    <t>Event Registration</t>
  </si>
  <si>
    <t>No</t>
  </si>
  <si>
    <t>Gonzales, Caroline</t>
  </si>
  <si>
    <t>cgonzales@cta.org</t>
  </si>
  <si>
    <t>HBNCGQY4J7L</t>
  </si>
  <si>
    <t>UniServ Director</t>
  </si>
  <si>
    <t>559-286-9529</t>
  </si>
  <si>
    <t>Smith-Rossiter, Elizabeth</t>
  </si>
  <si>
    <t>elizabeth.smith-rossiter@nysut.org</t>
  </si>
  <si>
    <t>SNNNCYY3BDT</t>
  </si>
  <si>
    <t>7165107256</t>
  </si>
  <si>
    <t>Davis, Julianna</t>
  </si>
  <si>
    <t>jdavis@ista-in.org</t>
  </si>
  <si>
    <t>UniServ Organizer</t>
  </si>
  <si>
    <t>DHN4BX2ZYTV</t>
  </si>
  <si>
    <t>UniServ/State Affiliate Staff</t>
  </si>
  <si>
    <t>8122199661</t>
  </si>
  <si>
    <t>Delfosse, Justin</t>
  </si>
  <si>
    <t>delfossej@weac.org</t>
  </si>
  <si>
    <t>TJNSGJWY6ZQ</t>
  </si>
  <si>
    <t>9203667077</t>
  </si>
  <si>
    <t>Lytie, Kristin</t>
  </si>
  <si>
    <t>lytiek@weac.org</t>
  </si>
  <si>
    <t>Z4N7539W48Y</t>
  </si>
  <si>
    <t>19203603530</t>
  </si>
  <si>
    <t>Green Bay</t>
  </si>
  <si>
    <t>1136 N. Military Ave.</t>
  </si>
  <si>
    <t>USA</t>
  </si>
  <si>
    <t>54303</t>
  </si>
  <si>
    <t>Dykhuis, Jesse</t>
  </si>
  <si>
    <t>jesse.dykhuis@edmn.org</t>
  </si>
  <si>
    <t>RVNTFC85J6S</t>
  </si>
  <si>
    <t>651-260-7947</t>
  </si>
  <si>
    <t>Castillo-Kesper, Alexandra</t>
  </si>
  <si>
    <t>alexandra.castillo-kesper@nysut.org</t>
  </si>
  <si>
    <t>76NCJPZ46BY</t>
  </si>
  <si>
    <t>12134403324</t>
  </si>
  <si>
    <t>Mills, Sr., Gregory</t>
  </si>
  <si>
    <t>gmills@lae.org</t>
  </si>
  <si>
    <t>Louisiana Association of Educators</t>
  </si>
  <si>
    <t>W8NM36KZXC3</t>
  </si>
  <si>
    <t>318.880.3296</t>
  </si>
  <si>
    <t>Barron, Laura-Lee</t>
  </si>
  <si>
    <t>lbarron@washingtonea.org</t>
  </si>
  <si>
    <t>WASHINGTON EDUCATION ASSOCIATION</t>
  </si>
  <si>
    <t>Non-Member</t>
  </si>
  <si>
    <t>JBNTQTMXC7Y</t>
  </si>
  <si>
    <t>719-237-9132</t>
  </si>
  <si>
    <t>Fritz, Heather</t>
  </si>
  <si>
    <t>heatherfritz07@gmail.com</t>
  </si>
  <si>
    <t>Z3NK5D33YD2</t>
  </si>
  <si>
    <t>17034097018</t>
  </si>
  <si>
    <t>Jimerson, Gwendolyn</t>
  </si>
  <si>
    <t>gjimerson@washingtonea.org</t>
  </si>
  <si>
    <t>KRNJT93WCCJ</t>
  </si>
  <si>
    <t>2063000578</t>
  </si>
  <si>
    <t>Nixon, Devin</t>
  </si>
  <si>
    <t>dnixon@pgcea.org</t>
  </si>
  <si>
    <t>MARYLAND STATE EDUCATION ASSN</t>
  </si>
  <si>
    <t>Member</t>
  </si>
  <si>
    <t>D4NTTVGFMNB</t>
  </si>
  <si>
    <t>3013104495</t>
  </si>
  <si>
    <t>Drumm, Thomas</t>
  </si>
  <si>
    <t>thomas.drumm@nysut.org</t>
  </si>
  <si>
    <t>74NF5HYMW42</t>
  </si>
  <si>
    <t>3156026812</t>
  </si>
  <si>
    <t>Klein, Kristine</t>
  </si>
  <si>
    <t>kris.klein@edmn.org</t>
  </si>
  <si>
    <t>WKNXKNQNR34</t>
  </si>
  <si>
    <t>651 724 3563</t>
  </si>
  <si>
    <t>Rusnak, Chris</t>
  </si>
  <si>
    <t>chris.rusnak@floridaea.org</t>
  </si>
  <si>
    <t>BPN57XTB5JW</t>
  </si>
  <si>
    <t>813-943-3972</t>
  </si>
  <si>
    <t>Allen, Cora</t>
  </si>
  <si>
    <t>Callen@aeanea.org</t>
  </si>
  <si>
    <t>NZNZQMTBGH8</t>
  </si>
  <si>
    <t>(954) 815-8626</t>
  </si>
  <si>
    <t>Jeny</t>
  </si>
  <si>
    <t>Ellen</t>
  </si>
  <si>
    <t>Katie</t>
  </si>
  <si>
    <t>Kelvin</t>
  </si>
  <si>
    <t>Zach</t>
  </si>
  <si>
    <t>Keightly</t>
  </si>
  <si>
    <t>Renita</t>
  </si>
  <si>
    <t xml:space="preserve">Jasmine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</si>
</sst>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18" totalsRowShown="0">
  <autoFilter ref="A1:Q18" xr:uid="{00000000-0009-0000-0100-000001000000}"/>
  <sortState xmlns:xlrd2="http://schemas.microsoft.com/office/spreadsheetml/2017/richdata2" ref="A2:Q18">
    <sortCondition ref="I1:I18"/>
  </sortState>
  <tableColumns count="17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Primary Registrant (Guest of)"/>
    <tableColumn id="6" xr3:uid="{00000000-0010-0000-0000-000006000000}" name="Invitee/Guest"/>
    <tableColumn id="7" xr3:uid="{00000000-0010-0000-0000-000007000000}" name="Confirmation Number"/>
    <tableColumn id="8" xr3:uid="{00000000-0010-0000-0000-000008000000}" name="Registration Type"/>
    <tableColumn id="9" xr3:uid="{00000000-0010-0000-0000-000009000000}" name="Last Registration Date (GMT-05:00) Eastern [US &amp; Canada]"/>
    <tableColumn id="10" xr3:uid="{00000000-0010-0000-0000-00000A000000}" name="Mobile Phone Number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  <tableColumn id="17" xr3:uid="{00000000-0010-0000-0000-000011000000}" name="Participa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e3cd3c55-5df7-4fa4-a20a-3322b5dae20f&amp;inviteestub=cf12c92d-4f43-4388-9e73-7d9fc89abff5" TargetMode="External"/><Relationship Id="rId13" Type="http://schemas.openxmlformats.org/officeDocument/2006/relationships/hyperlink" Target="https://app.cvent.com/subscribers/events2/Invitee/InviteeDetails?evtstub=e3cd3c55-5df7-4fa4-a20a-3322b5dae20f&amp;inviteestub=edda8017-ba69-479b-8558-27063c7bda28" TargetMode="External"/><Relationship Id="rId18" Type="http://schemas.openxmlformats.org/officeDocument/2006/relationships/table" Target="../tables/table1.xml"/><Relationship Id="rId3" Type="http://schemas.openxmlformats.org/officeDocument/2006/relationships/hyperlink" Target="https://app.cvent.com/subscribers/events2/Invitee/InviteeDetails?evtstub=e3cd3c55-5df7-4fa4-a20a-3322b5dae20f&amp;inviteestub=3e0fe0f2-11cc-4d7c-a379-f27e5f54db8e" TargetMode="External"/><Relationship Id="rId7" Type="http://schemas.openxmlformats.org/officeDocument/2006/relationships/hyperlink" Target="https://app.cvent.com/subscribers/events2/Invitee/InviteeDetails?evtstub=e3cd3c55-5df7-4fa4-a20a-3322b5dae20f&amp;inviteestub=8005c856-1f94-46ff-a781-d2d5aac4a54b" TargetMode="External"/><Relationship Id="rId12" Type="http://schemas.openxmlformats.org/officeDocument/2006/relationships/hyperlink" Target="https://app.cvent.com/subscribers/events2/Invitee/InviteeDetails?evtstub=e3cd3c55-5df7-4fa4-a20a-3322b5dae20f&amp;inviteestub=bf32fdad-0ad6-4fd9-803e-ae398bcc36f0" TargetMode="External"/><Relationship Id="rId17" Type="http://schemas.openxmlformats.org/officeDocument/2006/relationships/hyperlink" Target="https://app.cvent.com/subscribers/events2/Invitee/InviteeDetails?evtstub=e3cd3c55-5df7-4fa4-a20a-3322b5dae20f&amp;inviteestub=52df5d7a-9459-4e2e-88d3-ddf92f915386" TargetMode="External"/><Relationship Id="rId2" Type="http://schemas.openxmlformats.org/officeDocument/2006/relationships/hyperlink" Target="https://app.cvent.com/subscribers/events2/Invitee/InviteeDetails?evtstub=e3cd3c55-5df7-4fa4-a20a-3322b5dae20f&amp;inviteestub=30d1aadd-eaa9-4f37-97c9-abedc0822315" TargetMode="External"/><Relationship Id="rId16" Type="http://schemas.openxmlformats.org/officeDocument/2006/relationships/hyperlink" Target="https://app.cvent.com/subscribers/events2/Invitee/InviteeDetails?evtstub=e3cd3c55-5df7-4fa4-a20a-3322b5dae20f&amp;inviteestub=7374a4b3-b051-4ebc-8137-decd71f1e924" TargetMode="External"/><Relationship Id="rId1" Type="http://schemas.openxmlformats.org/officeDocument/2006/relationships/hyperlink" Target="https://app.cvent.com/subscribers/events2/Invitee/InviteeDetails?evtstub=e3cd3c55-5df7-4fa4-a20a-3322b5dae20f&amp;inviteestub=9c121424-6232-43fa-931e-cf5d8f1cb286" TargetMode="External"/><Relationship Id="rId6" Type="http://schemas.openxmlformats.org/officeDocument/2006/relationships/hyperlink" Target="https://app.cvent.com/subscribers/events2/Invitee/InviteeDetails?evtstub=e3cd3c55-5df7-4fa4-a20a-3322b5dae20f&amp;inviteestub=a33fa087-3eb4-4bdf-9cae-40f884783fe7" TargetMode="External"/><Relationship Id="rId11" Type="http://schemas.openxmlformats.org/officeDocument/2006/relationships/hyperlink" Target="https://app.cvent.com/subscribers/events2/Invitee/InviteeDetails?evtstub=e3cd3c55-5df7-4fa4-a20a-3322b5dae20f&amp;inviteestub=292938db-e5d5-4a39-a2b4-b28e4cabe13b" TargetMode="External"/><Relationship Id="rId5" Type="http://schemas.openxmlformats.org/officeDocument/2006/relationships/hyperlink" Target="https://app.cvent.com/subscribers/events2/Invitee/InviteeDetails?evtstub=e3cd3c55-5df7-4fa4-a20a-3322b5dae20f&amp;inviteestub=eaf38490-fd58-47ce-aea1-319c46117b19" TargetMode="External"/><Relationship Id="rId15" Type="http://schemas.openxmlformats.org/officeDocument/2006/relationships/hyperlink" Target="https://app.cvent.com/subscribers/events2/Invitee/InviteeDetails?evtstub=e3cd3c55-5df7-4fa4-a20a-3322b5dae20f&amp;inviteestub=d6728855-88b8-46be-9a46-a8aaa29cadc6" TargetMode="External"/><Relationship Id="rId10" Type="http://schemas.openxmlformats.org/officeDocument/2006/relationships/hyperlink" Target="https://app.cvent.com/subscribers/events2/Invitee/InviteeDetails?evtstub=e3cd3c55-5df7-4fa4-a20a-3322b5dae20f&amp;inviteestub=274af694-5fac-499a-b9b8-46c95e8748f5" TargetMode="External"/><Relationship Id="rId4" Type="http://schemas.openxmlformats.org/officeDocument/2006/relationships/hyperlink" Target="https://app.cvent.com/subscribers/events2/Invitee/InviteeDetails?evtstub=e3cd3c55-5df7-4fa4-a20a-3322b5dae20f&amp;inviteestub=b28d9c19-c958-40e8-b025-ee27ec3d20b1" TargetMode="External"/><Relationship Id="rId9" Type="http://schemas.openxmlformats.org/officeDocument/2006/relationships/hyperlink" Target="https://app.cvent.com/subscribers/events2/Invitee/InviteeDetails?evtstub=e3cd3c55-5df7-4fa4-a20a-3322b5dae20f&amp;inviteestub=2f465ac9-bcd3-4d42-a688-ffffeabfd30c" TargetMode="External"/><Relationship Id="rId14" Type="http://schemas.openxmlformats.org/officeDocument/2006/relationships/hyperlink" Target="https://app.cvent.com/subscribers/events2/Invitee/InviteeDetails?evtstub=e3cd3c55-5df7-4fa4-a20a-3322b5dae20f&amp;inviteestub=216738e2-aedb-4278-ac89-449eb4c0d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workbookViewId="0">
      <selection activeCell="B21" sqref="B21"/>
    </sheetView>
  </sheetViews>
  <sheetFormatPr defaultRowHeight="12.6"/>
  <cols>
    <col min="1" max="1" width="27.42578125" customWidth="1"/>
    <col min="2" max="2" width="35.42578125" customWidth="1"/>
    <col min="3" max="3" width="27.42578125" customWidth="1"/>
    <col min="4" max="4" width="21.42578125" customWidth="1"/>
    <col min="5" max="12" width="27.42578125" customWidth="1"/>
    <col min="13" max="13" width="82.28515625" customWidth="1"/>
    <col min="14" max="17" width="27.42578125" customWidth="1"/>
  </cols>
  <sheetData>
    <row r="1" spans="1:17" ht="5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 ht="15.6">
      <c r="A2" s="4" t="s">
        <v>17</v>
      </c>
      <c r="B2" s="5" t="s">
        <v>18</v>
      </c>
      <c r="C2" s="5"/>
      <c r="D2" s="5"/>
      <c r="E2" s="5" t="s">
        <v>17</v>
      </c>
      <c r="F2" s="5" t="s">
        <v>19</v>
      </c>
      <c r="G2" s="5" t="s">
        <v>20</v>
      </c>
      <c r="H2" s="5" t="s">
        <v>21</v>
      </c>
      <c r="I2" s="6">
        <f>DATE(2022,9,13)+TIME(17,51,40)</f>
        <v>44817.744212962964</v>
      </c>
      <c r="J2" s="5" t="s">
        <v>22</v>
      </c>
      <c r="K2" s="5" t="s">
        <v>23</v>
      </c>
      <c r="L2" s="5"/>
      <c r="M2" s="5"/>
      <c r="N2" s="5"/>
      <c r="O2" s="5"/>
      <c r="P2" s="5"/>
      <c r="Q2" s="5" t="s">
        <v>24</v>
      </c>
    </row>
    <row r="3" spans="1:17" ht="15.6">
      <c r="A3" s="1" t="s">
        <v>25</v>
      </c>
      <c r="B3" s="2" t="s">
        <v>26</v>
      </c>
      <c r="C3" s="2"/>
      <c r="D3" s="2"/>
      <c r="E3" s="2" t="s">
        <v>25</v>
      </c>
      <c r="F3" s="2" t="s">
        <v>19</v>
      </c>
      <c r="G3" s="2" t="s">
        <v>27</v>
      </c>
      <c r="H3" s="2" t="s">
        <v>28</v>
      </c>
      <c r="I3" s="3">
        <f>DATE(2022,9,13)+TIME(18,35,8)</f>
        <v>44817.774398148147</v>
      </c>
      <c r="J3" s="2" t="s">
        <v>29</v>
      </c>
      <c r="K3" s="2" t="s">
        <v>23</v>
      </c>
      <c r="L3" s="2"/>
      <c r="M3" s="2"/>
      <c r="N3" s="2"/>
      <c r="O3" s="2"/>
      <c r="P3" s="2"/>
      <c r="Q3" s="2" t="s">
        <v>24</v>
      </c>
    </row>
    <row r="4" spans="1:17" ht="15.6">
      <c r="A4" s="1" t="s">
        <v>30</v>
      </c>
      <c r="B4" s="2" t="s">
        <v>31</v>
      </c>
      <c r="C4" s="2"/>
      <c r="D4" s="2"/>
      <c r="E4" s="2" t="s">
        <v>30</v>
      </c>
      <c r="F4" s="2" t="s">
        <v>19</v>
      </c>
      <c r="G4" s="2" t="s">
        <v>32</v>
      </c>
      <c r="H4" s="2" t="s">
        <v>21</v>
      </c>
      <c r="I4" s="3">
        <f>DATE(2022,9,13)+TIME(22,17,48)</f>
        <v>44817.929027777776</v>
      </c>
      <c r="J4" s="2" t="s">
        <v>33</v>
      </c>
      <c r="K4" s="2" t="s">
        <v>23</v>
      </c>
      <c r="L4" s="2"/>
      <c r="M4" s="2"/>
      <c r="N4" s="2"/>
      <c r="O4" s="2"/>
      <c r="P4" s="2"/>
      <c r="Q4" s="2" t="s">
        <v>24</v>
      </c>
    </row>
    <row r="5" spans="1:17" ht="15.6">
      <c r="A5" s="1" t="s">
        <v>34</v>
      </c>
      <c r="B5" s="2" t="s">
        <v>35</v>
      </c>
      <c r="C5" s="2"/>
      <c r="D5" s="2" t="s">
        <v>36</v>
      </c>
      <c r="E5" s="2" t="s">
        <v>34</v>
      </c>
      <c r="F5" s="2" t="s">
        <v>19</v>
      </c>
      <c r="G5" s="2" t="s">
        <v>37</v>
      </c>
      <c r="H5" s="2" t="s">
        <v>38</v>
      </c>
      <c r="I5" s="3">
        <f>DATE(2022,9,14)+TIME(8,37,27)</f>
        <v>44818.359340277777</v>
      </c>
      <c r="J5" s="2" t="s">
        <v>39</v>
      </c>
      <c r="K5" s="2" t="s">
        <v>23</v>
      </c>
      <c r="L5" s="2"/>
      <c r="M5" s="2"/>
      <c r="N5" s="2"/>
      <c r="O5" s="2"/>
      <c r="P5" s="2"/>
      <c r="Q5" s="2" t="s">
        <v>24</v>
      </c>
    </row>
    <row r="6" spans="1:17" ht="15.6">
      <c r="A6" s="4" t="s">
        <v>40</v>
      </c>
      <c r="B6" s="5" t="s">
        <v>41</v>
      </c>
      <c r="C6" s="5"/>
      <c r="D6" s="5"/>
      <c r="E6" s="5" t="s">
        <v>40</v>
      </c>
      <c r="F6" s="5" t="s">
        <v>19</v>
      </c>
      <c r="G6" s="5" t="s">
        <v>42</v>
      </c>
      <c r="H6" s="5" t="s">
        <v>28</v>
      </c>
      <c r="I6" s="6">
        <f>DATE(2022,9,14)+TIME(10,13,23)</f>
        <v>44818.42596064815</v>
      </c>
      <c r="J6" s="5" t="s">
        <v>43</v>
      </c>
      <c r="K6" s="5" t="s">
        <v>23</v>
      </c>
      <c r="L6" s="5"/>
      <c r="M6" s="5"/>
      <c r="N6" s="5"/>
      <c r="O6" s="5"/>
      <c r="P6" s="5"/>
      <c r="Q6" s="5" t="s">
        <v>24</v>
      </c>
    </row>
    <row r="7" spans="1:17" ht="15.6">
      <c r="A7" s="1" t="s">
        <v>44</v>
      </c>
      <c r="B7" s="2" t="s">
        <v>45</v>
      </c>
      <c r="C7" s="2"/>
      <c r="D7" s="2"/>
      <c r="E7" s="2" t="s">
        <v>44</v>
      </c>
      <c r="F7" s="2" t="s">
        <v>19</v>
      </c>
      <c r="G7" s="2" t="s">
        <v>46</v>
      </c>
      <c r="H7" s="2" t="s">
        <v>28</v>
      </c>
      <c r="I7" s="3">
        <f>DATE(2022,9,14)+TIME(12,12,19)</f>
        <v>44818.508553240739</v>
      </c>
      <c r="J7" s="2" t="s">
        <v>47</v>
      </c>
      <c r="K7" s="2" t="s">
        <v>23</v>
      </c>
      <c r="L7" s="2" t="s">
        <v>48</v>
      </c>
      <c r="M7" s="2" t="s">
        <v>49</v>
      </c>
      <c r="N7" s="2" t="s">
        <v>50</v>
      </c>
      <c r="O7" s="2"/>
      <c r="P7" s="2" t="s">
        <v>51</v>
      </c>
      <c r="Q7" s="2" t="s">
        <v>24</v>
      </c>
    </row>
    <row r="8" spans="1:17" ht="15.6">
      <c r="A8" s="4" t="s">
        <v>52</v>
      </c>
      <c r="B8" s="5" t="s">
        <v>53</v>
      </c>
      <c r="C8" s="5"/>
      <c r="D8" s="5"/>
      <c r="E8" s="5" t="s">
        <v>52</v>
      </c>
      <c r="F8" s="5" t="s">
        <v>19</v>
      </c>
      <c r="G8" s="5" t="s">
        <v>54</v>
      </c>
      <c r="H8" s="5" t="s">
        <v>21</v>
      </c>
      <c r="I8" s="6">
        <f>DATE(2022,9,14)+TIME(12,42,40)</f>
        <v>44818.529629629629</v>
      </c>
      <c r="J8" s="5" t="s">
        <v>55</v>
      </c>
      <c r="K8" s="5" t="s">
        <v>23</v>
      </c>
      <c r="L8" s="5"/>
      <c r="M8" s="5"/>
      <c r="N8" s="5"/>
      <c r="O8" s="5"/>
      <c r="P8" s="5"/>
      <c r="Q8" s="5" t="s">
        <v>24</v>
      </c>
    </row>
    <row r="9" spans="1:17" ht="15.6">
      <c r="A9" s="4" t="s">
        <v>56</v>
      </c>
      <c r="B9" s="5" t="s">
        <v>57</v>
      </c>
      <c r="C9" s="5"/>
      <c r="D9" s="5"/>
      <c r="E9" s="5" t="s">
        <v>56</v>
      </c>
      <c r="F9" s="5" t="s">
        <v>19</v>
      </c>
      <c r="G9" s="5" t="s">
        <v>58</v>
      </c>
      <c r="H9" s="5" t="s">
        <v>21</v>
      </c>
      <c r="I9" s="6">
        <f>DATE(2022,9,14)+TIME(13,4,49)</f>
        <v>44818.545011574075</v>
      </c>
      <c r="J9" s="5" t="s">
        <v>59</v>
      </c>
      <c r="K9" s="5" t="s">
        <v>23</v>
      </c>
      <c r="L9" s="5"/>
      <c r="M9" s="5"/>
      <c r="N9" s="5"/>
      <c r="O9" s="5"/>
      <c r="P9" s="5"/>
      <c r="Q9" s="5" t="s">
        <v>24</v>
      </c>
    </row>
    <row r="10" spans="1:17" ht="30.95">
      <c r="A10" s="1" t="s">
        <v>60</v>
      </c>
      <c r="B10" s="2" t="s">
        <v>61</v>
      </c>
      <c r="C10" s="2" t="s">
        <v>62</v>
      </c>
      <c r="D10" s="2" t="s">
        <v>28</v>
      </c>
      <c r="E10" s="2" t="s">
        <v>60</v>
      </c>
      <c r="F10" s="2" t="s">
        <v>19</v>
      </c>
      <c r="G10" s="2" t="s">
        <v>63</v>
      </c>
      <c r="H10" s="2" t="s">
        <v>28</v>
      </c>
      <c r="I10" s="3">
        <f>DATE(2022,9,14)+TIME(14,54,34)</f>
        <v>44818.62122685185</v>
      </c>
      <c r="J10" s="2" t="s">
        <v>64</v>
      </c>
      <c r="K10" s="2" t="s">
        <v>23</v>
      </c>
      <c r="L10" s="2"/>
      <c r="M10" s="2"/>
      <c r="N10" s="2"/>
      <c r="O10" s="2"/>
      <c r="P10" s="2"/>
      <c r="Q10" s="2" t="s">
        <v>24</v>
      </c>
    </row>
    <row r="11" spans="1:17" ht="30.95">
      <c r="A11" s="4" t="s">
        <v>65</v>
      </c>
      <c r="B11" s="5" t="s">
        <v>66</v>
      </c>
      <c r="C11" s="5" t="s">
        <v>67</v>
      </c>
      <c r="D11" s="5" t="s">
        <v>68</v>
      </c>
      <c r="E11" s="5" t="s">
        <v>65</v>
      </c>
      <c r="F11" s="5" t="s">
        <v>19</v>
      </c>
      <c r="G11" s="5" t="s">
        <v>69</v>
      </c>
      <c r="H11" s="5" t="s">
        <v>28</v>
      </c>
      <c r="I11" s="6">
        <f>DATE(2022,9,15)+TIME(12,22,46)</f>
        <v>44819.515810185185</v>
      </c>
      <c r="J11" s="5" t="s">
        <v>70</v>
      </c>
      <c r="K11" s="5" t="s">
        <v>23</v>
      </c>
      <c r="L11" s="5"/>
      <c r="M11" s="5"/>
      <c r="N11" s="5"/>
      <c r="O11" s="5"/>
      <c r="P11" s="5"/>
      <c r="Q11" s="5" t="s">
        <v>24</v>
      </c>
    </row>
    <row r="12" spans="1:17" ht="15.6">
      <c r="A12" s="1" t="s">
        <v>71</v>
      </c>
      <c r="B12" s="2" t="s">
        <v>72</v>
      </c>
      <c r="C12" s="2"/>
      <c r="D12" s="2"/>
      <c r="E12" s="2" t="s">
        <v>71</v>
      </c>
      <c r="F12" s="2" t="s">
        <v>19</v>
      </c>
      <c r="G12" s="2" t="s">
        <v>73</v>
      </c>
      <c r="H12" s="2" t="s">
        <v>38</v>
      </c>
      <c r="I12" s="3">
        <f>DATE(2022,9,16)+TIME(12,54,33)</f>
        <v>44820.537881944445</v>
      </c>
      <c r="J12" s="2" t="s">
        <v>74</v>
      </c>
      <c r="K12" s="2" t="s">
        <v>23</v>
      </c>
      <c r="L12" s="2"/>
      <c r="M12" s="2"/>
      <c r="N12" s="2"/>
      <c r="O12" s="2"/>
      <c r="P12" s="2"/>
      <c r="Q12" s="2" t="s">
        <v>24</v>
      </c>
    </row>
    <row r="13" spans="1:17" ht="15.6">
      <c r="A13" s="1" t="s">
        <v>75</v>
      </c>
      <c r="B13" s="2" t="s">
        <v>76</v>
      </c>
      <c r="C13" s="2"/>
      <c r="D13" s="2"/>
      <c r="E13" s="2" t="s">
        <v>75</v>
      </c>
      <c r="F13" s="2" t="s">
        <v>19</v>
      </c>
      <c r="G13" s="2" t="s">
        <v>77</v>
      </c>
      <c r="H13" s="2" t="s">
        <v>28</v>
      </c>
      <c r="I13" s="3">
        <f>DATE(2022,9,17)+TIME(13,51,20)</f>
        <v>44821.577314814815</v>
      </c>
      <c r="J13" s="2" t="s">
        <v>78</v>
      </c>
      <c r="K13" s="2" t="s">
        <v>23</v>
      </c>
      <c r="L13" s="2"/>
      <c r="M13" s="2"/>
      <c r="N13" s="2"/>
      <c r="O13" s="2"/>
      <c r="P13" s="2"/>
      <c r="Q13" s="2" t="s">
        <v>24</v>
      </c>
    </row>
    <row r="14" spans="1:17" ht="30.95">
      <c r="A14" s="4" t="s">
        <v>79</v>
      </c>
      <c r="B14" s="5" t="s">
        <v>80</v>
      </c>
      <c r="C14" s="5" t="s">
        <v>81</v>
      </c>
      <c r="D14" s="5" t="s">
        <v>82</v>
      </c>
      <c r="E14" s="5" t="s">
        <v>79</v>
      </c>
      <c r="F14" s="5" t="s">
        <v>19</v>
      </c>
      <c r="G14" s="5" t="s">
        <v>83</v>
      </c>
      <c r="H14" s="5" t="s">
        <v>38</v>
      </c>
      <c r="I14" s="6">
        <f>DATE(2022,9,19)+TIME(10,59,43)</f>
        <v>44823.458136574074</v>
      </c>
      <c r="J14" s="5" t="s">
        <v>84</v>
      </c>
      <c r="K14" s="5" t="s">
        <v>23</v>
      </c>
      <c r="L14" s="5"/>
      <c r="M14" s="5"/>
      <c r="N14" s="5"/>
      <c r="O14" s="5"/>
      <c r="P14" s="5"/>
      <c r="Q14" s="5" t="s">
        <v>24</v>
      </c>
    </row>
    <row r="15" spans="1:17" ht="15.6">
      <c r="A15" s="1" t="s">
        <v>85</v>
      </c>
      <c r="B15" s="2" t="s">
        <v>86</v>
      </c>
      <c r="C15" s="2"/>
      <c r="D15" s="2"/>
      <c r="E15" s="2" t="s">
        <v>85</v>
      </c>
      <c r="F15" s="2" t="s">
        <v>19</v>
      </c>
      <c r="G15" s="2" t="s">
        <v>87</v>
      </c>
      <c r="H15" s="2" t="s">
        <v>21</v>
      </c>
      <c r="I15" s="3">
        <f>DATE(2022,9,19)+TIME(12,14,38)</f>
        <v>44823.510162037041</v>
      </c>
      <c r="J15" s="2" t="s">
        <v>88</v>
      </c>
      <c r="K15" s="2" t="s">
        <v>23</v>
      </c>
      <c r="L15" s="2"/>
      <c r="M15" s="2"/>
      <c r="N15" s="2"/>
      <c r="O15" s="2"/>
      <c r="P15" s="2"/>
      <c r="Q15" s="2" t="s">
        <v>24</v>
      </c>
    </row>
    <row r="16" spans="1:17" ht="15.6">
      <c r="A16" s="4" t="s">
        <v>89</v>
      </c>
      <c r="B16" s="5" t="s">
        <v>90</v>
      </c>
      <c r="C16" s="5"/>
      <c r="D16" s="5"/>
      <c r="E16" s="5" t="s">
        <v>89</v>
      </c>
      <c r="F16" s="5" t="s">
        <v>19</v>
      </c>
      <c r="G16" s="5" t="s">
        <v>91</v>
      </c>
      <c r="H16" s="5" t="s">
        <v>21</v>
      </c>
      <c r="I16" s="6">
        <f>DATE(2022,9,20)+TIME(16,34,47)</f>
        <v>44824.690821759257</v>
      </c>
      <c r="J16" s="5" t="s">
        <v>92</v>
      </c>
      <c r="K16" s="5" t="s">
        <v>23</v>
      </c>
      <c r="L16" s="5"/>
      <c r="M16" s="5"/>
      <c r="N16" s="5"/>
      <c r="O16" s="5"/>
      <c r="P16" s="5"/>
      <c r="Q16" s="5" t="s">
        <v>24</v>
      </c>
    </row>
    <row r="17" spans="1:17" ht="15.6">
      <c r="A17" s="1" t="s">
        <v>93</v>
      </c>
      <c r="B17" s="2" t="s">
        <v>94</v>
      </c>
      <c r="C17" s="2"/>
      <c r="D17" s="2"/>
      <c r="E17" s="2" t="s">
        <v>93</v>
      </c>
      <c r="F17" s="2" t="s">
        <v>19</v>
      </c>
      <c r="G17" s="2" t="s">
        <v>95</v>
      </c>
      <c r="H17" s="2" t="s">
        <v>38</v>
      </c>
      <c r="I17" s="3">
        <f>DATE(2022,9,26)+TIME(9,45,25)</f>
        <v>44830.406539351854</v>
      </c>
      <c r="J17" s="2" t="s">
        <v>96</v>
      </c>
      <c r="K17" s="2" t="s">
        <v>23</v>
      </c>
      <c r="L17" s="2"/>
      <c r="M17" s="2"/>
      <c r="N17" s="2"/>
      <c r="O17" s="2"/>
      <c r="P17" s="2"/>
      <c r="Q17" s="2" t="s">
        <v>24</v>
      </c>
    </row>
    <row r="18" spans="1:17" ht="15.6">
      <c r="A18" s="1" t="s">
        <v>97</v>
      </c>
      <c r="B18" s="2" t="s">
        <v>98</v>
      </c>
      <c r="C18" s="2"/>
      <c r="D18" s="2"/>
      <c r="E18" s="2" t="s">
        <v>97</v>
      </c>
      <c r="F18" s="2" t="s">
        <v>19</v>
      </c>
      <c r="G18" s="2" t="s">
        <v>99</v>
      </c>
      <c r="H18" s="2" t="s">
        <v>28</v>
      </c>
      <c r="I18" s="3">
        <f>DATE(2022,10,2)+TIME(21,4,40)</f>
        <v>44836.878240740742</v>
      </c>
      <c r="J18" s="2" t="s">
        <v>100</v>
      </c>
      <c r="K18" s="2" t="s">
        <v>23</v>
      </c>
      <c r="L18" s="2"/>
      <c r="M18" s="2"/>
      <c r="N18" s="2"/>
      <c r="O18" s="2"/>
      <c r="P18" s="2"/>
      <c r="Q18" s="2" t="s">
        <v>24</v>
      </c>
    </row>
    <row r="21" spans="1:17">
      <c r="A21" t="s">
        <v>101</v>
      </c>
    </row>
    <row r="22" spans="1:17">
      <c r="A22" t="s">
        <v>102</v>
      </c>
    </row>
    <row r="23" spans="1:17">
      <c r="A23" t="s">
        <v>103</v>
      </c>
    </row>
    <row r="24" spans="1:17">
      <c r="A24" t="s">
        <v>104</v>
      </c>
    </row>
    <row r="25" spans="1:17">
      <c r="A25" t="s">
        <v>105</v>
      </c>
    </row>
    <row r="26" spans="1:17">
      <c r="A26" t="s">
        <v>106</v>
      </c>
    </row>
    <row r="27" spans="1:17">
      <c r="A27" t="s">
        <v>107</v>
      </c>
    </row>
    <row r="28" spans="1:17">
      <c r="A28" t="s">
        <v>108</v>
      </c>
    </row>
  </sheetData>
  <hyperlinks>
    <hyperlink ref="A18" r:id="rId1" xr:uid="{00000000-0004-0000-0000-000000000000}"/>
    <hyperlink ref="A11" r:id="rId2" xr:uid="{00000000-0004-0000-0000-000001000000}"/>
    <hyperlink ref="A9" r:id="rId3" xr:uid="{00000000-0004-0000-0000-000002000000}"/>
    <hyperlink ref="A5" r:id="rId4" xr:uid="{00000000-0004-0000-0000-000003000000}"/>
    <hyperlink ref="A6" r:id="rId5" xr:uid="{00000000-0004-0000-0000-000004000000}"/>
    <hyperlink ref="A15" r:id="rId6" xr:uid="{00000000-0004-0000-0000-000005000000}"/>
    <hyperlink ref="A8" r:id="rId7" xr:uid="{00000000-0004-0000-0000-000006000000}"/>
    <hyperlink ref="A12" r:id="rId8" xr:uid="{00000000-0004-0000-0000-000007000000}"/>
    <hyperlink ref="A3" r:id="rId9" xr:uid="{00000000-0004-0000-0000-000008000000}"/>
    <hyperlink ref="A13" r:id="rId10" xr:uid="{00000000-0004-0000-0000-000009000000}"/>
    <hyperlink ref="A16" r:id="rId11" xr:uid="{00000000-0004-0000-0000-00000A000000}"/>
    <hyperlink ref="A7" r:id="rId12" xr:uid="{00000000-0004-0000-0000-00000B000000}"/>
    <hyperlink ref="A2" r:id="rId13" xr:uid="{00000000-0004-0000-0000-00000C000000}"/>
    <hyperlink ref="A10" r:id="rId14" xr:uid="{00000000-0004-0000-0000-00000D000000}"/>
    <hyperlink ref="A14" r:id="rId15" xr:uid="{00000000-0004-0000-0000-00000E000000}"/>
    <hyperlink ref="A17" r:id="rId16" xr:uid="{00000000-0004-0000-0000-00000F000000}"/>
    <hyperlink ref="A4" r:id="rId17" xr:uid="{00000000-0004-0000-0000-000010000000}"/>
  </hyperlinks>
  <pageMargins left="0.75" right="0.75" top="1" bottom="1" header="0.5" footer="0.5"/>
  <pageSetup orientation="portrait"/>
  <headerFooter alignWithMargins="0"/>
  <tableParts count="1">
    <tablePart r:id="rId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13C03C14-2EBD-49B3-9143-4A5178F52794}"/>
</file>

<file path=customXml/itemProps2.xml><?xml version="1.0" encoding="utf-8"?>
<ds:datastoreItem xmlns:ds="http://schemas.openxmlformats.org/officeDocument/2006/customXml" ds:itemID="{9767AAC9-6FAF-46F4-BFC9-2248D592E400}"/>
</file>

<file path=customXml/itemProps3.xml><?xml version="1.0" encoding="utf-8"?>
<ds:datastoreItem xmlns:ds="http://schemas.openxmlformats.org/officeDocument/2006/customXml" ds:itemID="{7828E344-3D5A-41F2-8C3F-335CFAB4E2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Ellen [NEA]</cp:lastModifiedBy>
  <cp:revision/>
  <dcterms:created xsi:type="dcterms:W3CDTF">2022-10-04T18:07:30Z</dcterms:created>
  <dcterms:modified xsi:type="dcterms:W3CDTF">2022-10-11T21:42:16Z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